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Vanessa Magalhaes de Souza\Acadêmico\2. Mestrado\FECAP\Disciplinas\1 Trim 18\Contabilidade Societária\Atividade - artigo\Ibama\"/>
    </mc:Choice>
  </mc:AlternateContent>
  <xr:revisionPtr revIDLastSave="0" documentId="10_ncr:100000_{E26FBD86-655B-48FC-9128-9E85B14DA014}" xr6:coauthVersionLast="31" xr6:coauthVersionMax="37" xr10:uidLastSave="{00000000-0000-0000-0000-000000000000}"/>
  <bookViews>
    <workbookView xWindow="0" yWindow="0" windowWidth="20490" windowHeight="7545" activeTab="1" xr2:uid="{00000000-000D-0000-FFFF-FFFF00000000}"/>
  </bookViews>
  <sheets>
    <sheet name="Pará (2)" sheetId="9" r:id="rId1"/>
    <sheet name="Pará" sheetId="1" r:id="rId2"/>
    <sheet name="2015" sheetId="2" r:id="rId3"/>
    <sheet name="2016" sheetId="3" r:id="rId4"/>
    <sheet name="2017" sheetId="4" r:id="rId5"/>
    <sheet name="2018" sheetId="5" r:id="rId6"/>
    <sheet name="CONSOLIDADO" sheetId="8" r:id="rId7"/>
    <sheet name="AmazoniaLegal" sheetId="6" r:id="rId8"/>
  </sheets>
  <definedNames>
    <definedName name="_xlnm._FilterDatabase" localSheetId="2" hidden="1">'2015'!$A$2:$E$33</definedName>
    <definedName name="_xlnm._FilterDatabase" localSheetId="3" hidden="1">'2016'!$A$2:$E$2</definedName>
    <definedName name="_xlnm._FilterDatabase" localSheetId="4" hidden="1">'2017'!$A$2:$D$26</definedName>
    <definedName name="_xlnm._FilterDatabase" localSheetId="5" hidden="1">'2018'!$A$2:$E$2</definedName>
    <definedName name="_xlnm._FilterDatabase" localSheetId="6" hidden="1">CONSOLIDADO!$A$1:$D$1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9" l="1"/>
  <c r="E78" i="9"/>
  <c r="D78" i="9"/>
  <c r="C78" i="9"/>
  <c r="B78" i="9"/>
  <c r="G78" i="9" s="1"/>
  <c r="F77" i="9"/>
  <c r="E77" i="9"/>
  <c r="D77" i="9"/>
  <c r="C77" i="9"/>
  <c r="B77" i="9"/>
  <c r="G77" i="9" s="1"/>
  <c r="F76" i="9"/>
  <c r="E76" i="9"/>
  <c r="D76" i="9"/>
  <c r="C76" i="9"/>
  <c r="B76" i="9"/>
  <c r="G76" i="9" s="1"/>
  <c r="F75" i="9"/>
  <c r="F79" i="9" s="1"/>
  <c r="E75" i="9"/>
  <c r="E79" i="9" s="1"/>
  <c r="D75" i="9"/>
  <c r="D79" i="9" s="1"/>
  <c r="C75" i="9"/>
  <c r="C79" i="9" s="1"/>
  <c r="B75" i="9"/>
  <c r="G75" i="9" s="1"/>
  <c r="F68" i="9"/>
  <c r="F63" i="9"/>
  <c r="F61" i="9"/>
  <c r="F59" i="9"/>
  <c r="F55" i="9"/>
  <c r="F53" i="9"/>
  <c r="F51" i="9"/>
  <c r="F47" i="9"/>
  <c r="F69" i="9" s="1"/>
  <c r="F44" i="9"/>
  <c r="F39" i="9"/>
  <c r="E39" i="9"/>
  <c r="F31" i="9"/>
  <c r="E31" i="9"/>
  <c r="G29" i="9"/>
  <c r="G27" i="9"/>
  <c r="F24" i="9"/>
  <c r="E24" i="9"/>
  <c r="F17" i="9"/>
  <c r="E17" i="9"/>
  <c r="G15" i="9"/>
  <c r="G13" i="9"/>
  <c r="D8" i="9"/>
  <c r="G38" i="9" s="1"/>
  <c r="C8" i="9"/>
  <c r="B8" i="9"/>
  <c r="D7" i="9"/>
  <c r="G30" i="9" s="1"/>
  <c r="C7" i="9"/>
  <c r="B7" i="9"/>
  <c r="D6" i="9"/>
  <c r="G22" i="9" s="1"/>
  <c r="C6" i="9"/>
  <c r="B6" i="9"/>
  <c r="D5" i="9"/>
  <c r="G16" i="9" s="1"/>
  <c r="C5" i="9"/>
  <c r="B5" i="9"/>
  <c r="G21" i="9" l="1"/>
  <c r="G23" i="9"/>
  <c r="G35" i="9"/>
  <c r="G37" i="9"/>
  <c r="B79" i="9"/>
  <c r="G79" i="9" s="1"/>
  <c r="D9" i="9"/>
  <c r="H69" i="9" s="1"/>
  <c r="G14" i="9"/>
  <c r="H16" i="9" s="1"/>
  <c r="G20" i="9"/>
  <c r="H23" i="9" s="1"/>
  <c r="G28" i="9"/>
  <c r="H30" i="9" s="1"/>
  <c r="G34" i="9"/>
  <c r="G36" i="9"/>
  <c r="J14" i="6"/>
  <c r="H38" i="9" l="1"/>
  <c r="E12" i="6"/>
  <c r="E10" i="6"/>
  <c r="E8" i="6"/>
  <c r="E6" i="6"/>
  <c r="E13" i="6"/>
  <c r="D14" i="6"/>
  <c r="E11" i="6" s="1"/>
  <c r="E5" i="6" l="1"/>
  <c r="E14" i="6" s="1"/>
  <c r="E7" i="6"/>
  <c r="E9" i="6"/>
  <c r="F77" i="1"/>
  <c r="F76" i="1"/>
  <c r="F75" i="1"/>
  <c r="F74" i="1"/>
  <c r="E77" i="1"/>
  <c r="E76" i="1"/>
  <c r="E75" i="1"/>
  <c r="E74" i="1"/>
  <c r="D77" i="1"/>
  <c r="D76" i="1"/>
  <c r="D75" i="1"/>
  <c r="D74" i="1"/>
  <c r="C77" i="1"/>
  <c r="C76" i="1"/>
  <c r="C75" i="1"/>
  <c r="C74" i="1"/>
  <c r="B77" i="1"/>
  <c r="G77" i="1" s="1"/>
  <c r="B76" i="1"/>
  <c r="G76" i="1" s="1"/>
  <c r="B75" i="1"/>
  <c r="B74" i="1"/>
  <c r="G74" i="1" s="1"/>
  <c r="F67" i="1"/>
  <c r="F62" i="1"/>
  <c r="F60" i="1"/>
  <c r="F58" i="1"/>
  <c r="F54" i="1"/>
  <c r="F52" i="1"/>
  <c r="F50" i="1"/>
  <c r="F46" i="1"/>
  <c r="F43" i="1"/>
  <c r="D152" i="8"/>
  <c r="D150" i="8"/>
  <c r="D147" i="8"/>
  <c r="D145" i="8"/>
  <c r="D143" i="8"/>
  <c r="D141" i="8"/>
  <c r="D139" i="8"/>
  <c r="D136" i="8"/>
  <c r="D134" i="8"/>
  <c r="D132" i="8"/>
  <c r="D130" i="8"/>
  <c r="D128" i="8"/>
  <c r="D126" i="8"/>
  <c r="D124" i="8"/>
  <c r="D122" i="8"/>
  <c r="D120" i="8"/>
  <c r="D118" i="8"/>
  <c r="D116" i="8"/>
  <c r="D114" i="8"/>
  <c r="D109" i="8"/>
  <c r="D107" i="8"/>
  <c r="D105" i="8"/>
  <c r="D103" i="8"/>
  <c r="D101" i="8"/>
  <c r="D99" i="8"/>
  <c r="D97" i="8"/>
  <c r="D95" i="8"/>
  <c r="D92" i="8"/>
  <c r="D90" i="8"/>
  <c r="D88" i="8"/>
  <c r="D85" i="8"/>
  <c r="D83" i="8"/>
  <c r="D81" i="8"/>
  <c r="D79" i="8"/>
  <c r="D77" i="8"/>
  <c r="D75" i="8"/>
  <c r="D73" i="8"/>
  <c r="D71" i="8"/>
  <c r="D68" i="8"/>
  <c r="D66" i="8"/>
  <c r="D64" i="8"/>
  <c r="D62" i="8"/>
  <c r="D60" i="8"/>
  <c r="D57" i="8"/>
  <c r="D55" i="8"/>
  <c r="D53" i="8"/>
  <c r="D50" i="8"/>
  <c r="D48" i="8"/>
  <c r="D46" i="8"/>
  <c r="D44" i="8"/>
  <c r="D42" i="8"/>
  <c r="D40" i="8"/>
  <c r="D38" i="8"/>
  <c r="D36" i="8"/>
  <c r="D34" i="8"/>
  <c r="D32" i="8"/>
  <c r="D29" i="8"/>
  <c r="D27" i="8"/>
  <c r="D25" i="8"/>
  <c r="D23" i="8"/>
  <c r="D21" i="8"/>
  <c r="D19" i="8"/>
  <c r="D17" i="8"/>
  <c r="D15" i="8"/>
  <c r="D13" i="8"/>
  <c r="D11" i="8"/>
  <c r="D7" i="8"/>
  <c r="D5" i="8"/>
  <c r="D3" i="8"/>
  <c r="D153" i="8" s="1"/>
  <c r="C26" i="4"/>
  <c r="D26" i="4"/>
  <c r="B7" i="1"/>
  <c r="G75" i="1" l="1"/>
  <c r="F68" i="1"/>
  <c r="F17" i="1"/>
  <c r="F23" i="1"/>
  <c r="F30" i="1"/>
  <c r="F38" i="1"/>
  <c r="E38" i="1"/>
  <c r="E30" i="1"/>
  <c r="E17" i="1"/>
  <c r="E23" i="1"/>
  <c r="B78" i="1" l="1"/>
  <c r="C78" i="1"/>
  <c r="E78" i="1"/>
  <c r="D78" i="1"/>
  <c r="F78" i="1"/>
  <c r="D8" i="1"/>
  <c r="C8" i="1"/>
  <c r="B8" i="1"/>
  <c r="D7" i="1"/>
  <c r="G26" i="1" s="1"/>
  <c r="C7" i="1"/>
  <c r="B6" i="1"/>
  <c r="B5" i="1"/>
  <c r="D18" i="3"/>
  <c r="D6" i="1" s="1"/>
  <c r="G20" i="1" s="1"/>
  <c r="C18" i="3"/>
  <c r="C6" i="1" s="1"/>
  <c r="D33" i="2"/>
  <c r="D5" i="1" s="1"/>
  <c r="C33" i="2"/>
  <c r="C5" i="1" s="1"/>
  <c r="G35" i="1" l="1"/>
  <c r="G33" i="1"/>
  <c r="G34" i="1"/>
  <c r="G13" i="1"/>
  <c r="G14" i="1"/>
  <c r="G78" i="1"/>
  <c r="G16" i="1"/>
  <c r="D9" i="1"/>
  <c r="G28" i="1"/>
  <c r="G29" i="1"/>
  <c r="G36" i="1"/>
  <c r="G27" i="1"/>
  <c r="G37" i="1"/>
  <c r="G15" i="1"/>
  <c r="G21" i="1"/>
  <c r="G22" i="1"/>
  <c r="H68" i="1" l="1"/>
  <c r="L14" i="6"/>
  <c r="M14" i="6" s="1"/>
  <c r="H22" i="1"/>
  <c r="H29" i="1"/>
  <c r="H37" i="1"/>
  <c r="H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3" authorId="0" shapeId="0" xr:uid="{C5855847-4913-4840-BA8C-612D9B3038FE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07.336.695/0025-01
07.336.695/0011-06</t>
        </r>
      </text>
    </comment>
    <comment ref="C15" authorId="0" shapeId="0" xr:uid="{64DC999E-A25F-4933-BD70-206F65D87C39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00.950.724/0007-91
00.950.724/0001-04</t>
        </r>
      </text>
    </comment>
    <comment ref="C20" authorId="0" shapeId="0" xr:uid="{7A881623-CE4B-4076-B293-E30A62CF264D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33.592.510/0370-74
33.592.510/0089-96
33.931.478/0002-75 salobo metais</t>
        </r>
      </text>
    </comment>
    <comment ref="C29" authorId="0" shapeId="0" xr:uid="{6376DBBA-64C9-4AE1-B4D3-98727E356D0A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02.916.265/0137-33
02.916.265/0136-52</t>
        </r>
      </text>
    </comment>
    <comment ref="C30" authorId="0" shapeId="0" xr:uid="{D08387DF-B746-46FA-80E4-A06D560F3D4C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07.336.695/0025-01
07.336.695/0011-06</t>
        </r>
      </text>
    </comment>
    <comment ref="C34" authorId="0" shapeId="0" xr:uid="{C09AD577-4678-455A-A0BE-194C41DA3227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07.336.695/0025-01
07.336.695/0011-06</t>
        </r>
      </text>
    </comment>
    <comment ref="C38" authorId="0" shapeId="0" xr:uid="{0C1F7440-5D20-4AC8-ADF3-B827621667EE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33.592.510/0370-74
33.592.510/0089-96
33.931.478/0002-75 salobo metais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3" authorId="0" shapeId="0" xr:uid="{060F677E-1DFF-422F-80DE-CB661B433EFF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07.336.695/0025-01
07.336.695/0011-06</t>
        </r>
      </text>
    </comment>
    <comment ref="C1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00.950.724/0007-91
00.950.724/0001-04</t>
        </r>
      </text>
    </comment>
    <comment ref="C20" authorId="0" shapeId="0" xr:uid="{F3128C18-1FE9-49ED-9325-EB0A0F89673E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33.592.510/0370-74
33.592.510/0089-96
33.931.478/0002-75 salobo metais</t>
        </r>
      </text>
    </comment>
    <comment ref="C28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02.916.265/0137-33
02.916.265/0136-52</t>
        </r>
      </text>
    </comment>
    <comment ref="C29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07.336.695/0025-01
07.336.695/0011-06</t>
        </r>
      </text>
    </comment>
    <comment ref="C33" authorId="0" shapeId="0" xr:uid="{F894EF50-7B85-4D7F-910F-6AD2AD00ADBF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07.336.695/0025-01
07.336.695/0011-06</t>
        </r>
      </text>
    </comment>
    <comment ref="C37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33.592.510/0370-74
33.592.510/0089-96
33.931.478/0002-75 salobo metais</t>
        </r>
      </text>
    </comment>
  </commentList>
</comments>
</file>

<file path=xl/sharedStrings.xml><?xml version="1.0" encoding="utf-8"?>
<sst xmlns="http://schemas.openxmlformats.org/spreadsheetml/2006/main" count="782" uniqueCount="266">
  <si>
    <t>ANALISES DE RESULTADO - RELATORIO DE AUTUAÇÕES DO IBAMA</t>
  </si>
  <si>
    <t>CNPJ</t>
  </si>
  <si>
    <t>RAZAO SOCIAL</t>
  </si>
  <si>
    <t>QTDE PROCESSOS</t>
  </si>
  <si>
    <t>VALOR TOTAL</t>
  </si>
  <si>
    <t>00.411.002/0013-07</t>
  </si>
  <si>
    <t>FRIGORÍFICO MERCOSUL S/A</t>
  </si>
  <si>
    <t>00.950.724/0001-04</t>
  </si>
  <si>
    <t>JARI FLORESTAL S.A.</t>
  </si>
  <si>
    <t>00.950.724/0007-91</t>
  </si>
  <si>
    <t>JARI FLORESTAL S/A</t>
  </si>
  <si>
    <t>00.959.203/0001-00</t>
  </si>
  <si>
    <t>ATA - AMAZONAS TERRA AMBIENTAL E SERVIÇOS S/A</t>
  </si>
  <si>
    <t>00.986.001/0001-57</t>
  </si>
  <si>
    <t>VERA CRUZ EXPORTADORA,  INDÚSTRIA E COMÉRCIO S.A.</t>
  </si>
  <si>
    <t>00.986.001/0002-38</t>
  </si>
  <si>
    <t>VERA CRUZ EXPORTADORA, INDUSTRIA E COMERCIO S.A.</t>
  </si>
  <si>
    <t>02.012.862/0001-60</t>
  </si>
  <si>
    <t>TAM LINHAS AEREAS S/A</t>
  </si>
  <si>
    <t>02.115.212/0001-40</t>
  </si>
  <si>
    <t>LATICINIOS VITÓRIA DO XINGU S/A</t>
  </si>
  <si>
    <t>03.032.283/0001-41</t>
  </si>
  <si>
    <t>LORENZO ARTEFATOS DE MADEIRA S.A</t>
  </si>
  <si>
    <t>03.341.572/0001-22</t>
  </si>
  <si>
    <t>FAZENDA SANTIAGO S/A</t>
  </si>
  <si>
    <t>04.212.158/0001-86</t>
  </si>
  <si>
    <t>SIDERURGICA IBERICA S/A.</t>
  </si>
  <si>
    <t>04.255.592/0001-43</t>
  </si>
  <si>
    <t>AGROBUFALO S/A</t>
  </si>
  <si>
    <t>04.265.872/0017-08</t>
  </si>
  <si>
    <t>ITAUTINGA AGRO INDUSTRIAL S/A</t>
  </si>
  <si>
    <t>04.350.196/0001-03</t>
  </si>
  <si>
    <t>TERRA INDUSTRIAL S/A</t>
  </si>
  <si>
    <t>04.934.055/0001-20</t>
  </si>
  <si>
    <t>TAPON CORONA INDUSTRIAL DO NORTE S/A</t>
  </si>
  <si>
    <t>04.960.530/0001-32</t>
  </si>
  <si>
    <t>ARTECON ARTEFATOS DE CONCRETO S/A</t>
  </si>
  <si>
    <t>05.105.275/0001-03</t>
  </si>
  <si>
    <t>COMPASA COMPENSADOS ABAETETUBA SA</t>
  </si>
  <si>
    <t>05.964.994/0002-60</t>
  </si>
  <si>
    <t>SILNAVE NAVEGAÇÃO S.A</t>
  </si>
  <si>
    <t>06.149.423/0001-54</t>
  </si>
  <si>
    <t>SIDEPAR SIDERURGICA DO PARA S.A</t>
  </si>
  <si>
    <t>07.336.695/0003-98</t>
  </si>
  <si>
    <t>AGROPECUARIA SANTA BARBARA XINGUARA S.A</t>
  </si>
  <si>
    <t>07.336.695/0027-65</t>
  </si>
  <si>
    <t>07.575.651/0002-30</t>
  </si>
  <si>
    <t>VGR LINHAS AEREAS S.A</t>
  </si>
  <si>
    <t>07.933.914/0001-54</t>
  </si>
  <si>
    <t>SINOBRAS - SIDERURGICA NORTE BRASIL S/A</t>
  </si>
  <si>
    <t>07.935.638/0001-63</t>
  </si>
  <si>
    <t>FAZENDA NOVA DELHI AGROPECUÁRIA S/A</t>
  </si>
  <si>
    <t>10.144.628/0008-90</t>
  </si>
  <si>
    <t>PETROBRAS BIOCOMBUSTÍVEL S/A</t>
  </si>
  <si>
    <t>10.240.186/0001-00</t>
  </si>
  <si>
    <t>LINHAS DE XINGU TRANSMISSORA DE ENERGIA S.A.</t>
  </si>
  <si>
    <t>12.300.288/0001-07</t>
  </si>
  <si>
    <t>NORTE ENERGIA S/A</t>
  </si>
  <si>
    <t>27.093.558/0043-74</t>
  </si>
  <si>
    <t>MILLS ESTRUTURAS E SERVIÇOS DE ENGENHARIA S/A</t>
  </si>
  <si>
    <t>76.491.620/0013-76</t>
  </si>
  <si>
    <t>SEMENGE S.A.</t>
  </si>
  <si>
    <t>83.382.721/0001-30</t>
  </si>
  <si>
    <t>ECOMAR INDUSTRIA DE PESCA S/A</t>
  </si>
  <si>
    <t>TOTAL</t>
  </si>
  <si>
    <t>00.162.760/0001-03</t>
  </si>
  <si>
    <t>DAIMLERCHRYSLER LEASING ARRENDEMER
S/A</t>
  </si>
  <si>
    <t>00.745.439/0001-43</t>
  </si>
  <si>
    <t>FAZENDA PETROPÓLIS S/A</t>
  </si>
  <si>
    <t>01.795.523/0001-34</t>
  </si>
  <si>
    <t>JAHYR SEIXAS GONÇALVES AGRO INDUSTRIAL S/A</t>
  </si>
  <si>
    <t>02.165.984/0001-96</t>
  </si>
  <si>
    <t>FRIGORÍFICO REDENTOR S/A</t>
  </si>
  <si>
    <t>04.737.144/0006-90</t>
  </si>
  <si>
    <t>BRASCOMP COMPENSADOS DO BRASIL S/A</t>
  </si>
  <si>
    <t>04.905.329/0002-33</t>
  </si>
  <si>
    <t>AMAZONIA COMPENSADOS E LAMINADOS S/A</t>
  </si>
  <si>
    <t>05.427.471/0004-47</t>
  </si>
  <si>
    <t>FARTURA AGROPECUARIA S.A</t>
  </si>
  <si>
    <t>07.935.638/0002-44</t>
  </si>
  <si>
    <t>FAZENDA NOVA DELHI AGROPECUARIA S/A</t>
  </si>
  <si>
    <t>14.068.605/0001-29</t>
  </si>
  <si>
    <t>TRAMONTINA BELEM S/A</t>
  </si>
  <si>
    <t>33.337.122/0204-03</t>
  </si>
  <si>
    <t>IPIRANGA PRODUTOS DE PETROLEO SA</t>
  </si>
  <si>
    <t>33.931.478/0002-75</t>
  </si>
  <si>
    <t>SALOBO METAIS S.A</t>
  </si>
  <si>
    <t>34.632.893/0001-00</t>
  </si>
  <si>
    <t>FAZENDA SANTO AMBRÓSIO S/A</t>
  </si>
  <si>
    <t>01.808.535/0001-56</t>
  </si>
  <si>
    <t>RAVA AGROPECUÁRIA E PARTICIPAÇÕES S.A.</t>
  </si>
  <si>
    <t>02.156.313/0010-50</t>
  </si>
  <si>
    <t>CONSTRUTORA CENTRAL DO BRASIL S/A</t>
  </si>
  <si>
    <t>02.834.413/0001-05</t>
  </si>
  <si>
    <t>AGROPECUARIA RIO NOVO DE ALTAMIRA S/A</t>
  </si>
  <si>
    <t>02.916.265/0136-52</t>
  </si>
  <si>
    <t>JBS S/A</t>
  </si>
  <si>
    <t>02.916.265/0137-33</t>
  </si>
  <si>
    <t>04.363.966/0001-44</t>
  </si>
  <si>
    <t>SIPASA SERINGA INDUSTRIAL DO PARÁ S/A</t>
  </si>
  <si>
    <t>04.737.144/0007-71</t>
  </si>
  <si>
    <t>04.896.866/0001-83</t>
  </si>
  <si>
    <t>ETN EMPRESA TECNICA NACIONAL S/A</t>
  </si>
  <si>
    <t>04.956.322/0001-60</t>
  </si>
  <si>
    <t>MG-MADEIREIRA ARAGUAIA, INDUSTRIA, COMERCIO E AGROP. S/A</t>
  </si>
  <si>
    <t>05.458.732/0001-43</t>
  </si>
  <si>
    <t>AGROPECUARIA SANTO ANTONIO SA</t>
  </si>
  <si>
    <t>07.336.695/0011-06</t>
  </si>
  <si>
    <t>AGROPECUARIA SANTA BARBARA XINGUARA S A</t>
  </si>
  <si>
    <t>07.336.695/0025-01</t>
  </si>
  <si>
    <t>25.333.824/0005-38</t>
  </si>
  <si>
    <t>AGROEXPORT TRADING E AGRONEGOCIOS S A</t>
  </si>
  <si>
    <t>33.592.510/0015-50</t>
  </si>
  <si>
    <t>VALE S/A</t>
  </si>
  <si>
    <t>34.274.233/0256-01</t>
  </si>
  <si>
    <t>PETROBRAS DISTRIBUIDORA S/A-BARIX</t>
  </si>
  <si>
    <t>61.189.288/0189-83</t>
  </si>
  <si>
    <t>MARISA LOJAS S.A</t>
  </si>
  <si>
    <t>83.571.083/0001-04</t>
  </si>
  <si>
    <t>XINGUARA INDÚSTRIA E COMÉRCIO S/A</t>
  </si>
  <si>
    <t>02.012.862/0007-55</t>
  </si>
  <si>
    <t>TAM LINHAS AÉREAS S/A</t>
  </si>
  <si>
    <t>04.737.144/0001-86</t>
  </si>
  <si>
    <t xml:space="preserve"> BRASCOMP COMPENSADOS DO BRASIL S/A</t>
  </si>
  <si>
    <t>04.932.216/0001-46</t>
  </si>
  <si>
    <t xml:space="preserve"> MINERAÇÃO RIO DO NORTE S.A</t>
  </si>
  <si>
    <t>05.848.387/0003-16</t>
  </si>
  <si>
    <t>ALUNORTE ALUMINA DO NORTE BRASIL S/A- ALUNORTE</t>
  </si>
  <si>
    <t>17.262.213/0001-94</t>
  </si>
  <si>
    <t xml:space="preserve"> ANDRADE GUTIERREZ ENGENHARIA S A</t>
  </si>
  <si>
    <t>17.262.213/0005-18</t>
  </si>
  <si>
    <t>CONSTRUTORA ANDRADE GUTIERREZ SA</t>
  </si>
  <si>
    <t>18.494.537/0001-10</t>
  </si>
  <si>
    <t>EMPRESA DE ENERGIA SÃO MANOEL S.A</t>
  </si>
  <si>
    <t>20.223.016/0001-70</t>
  </si>
  <si>
    <t>BELO MONTE TRANSMISSORA DE ENERGIA SPE S.A.</t>
  </si>
  <si>
    <t>33.592.510/0089-96</t>
  </si>
  <si>
    <t>VALE S.A.</t>
  </si>
  <si>
    <t>33.592.510/0370-74</t>
  </si>
  <si>
    <t xml:space="preserve"> VALE S.A.</t>
  </si>
  <si>
    <t>01/01/2015 - 31/12/2015</t>
  </si>
  <si>
    <t>PERIODO</t>
  </si>
  <si>
    <t>01/01/2016 - 31/12/2016</t>
  </si>
  <si>
    <t>01/01/2017 - 31/12/2017</t>
  </si>
  <si>
    <t>Ano</t>
  </si>
  <si>
    <t>Qdt CNPJ</t>
  </si>
  <si>
    <t>Qtde Proc</t>
  </si>
  <si>
    <t>Valor Total Proc</t>
  </si>
  <si>
    <t>%</t>
  </si>
  <si>
    <t>Empresa (inclui Grupos )</t>
  </si>
  <si>
    <t>Resumo</t>
  </si>
  <si>
    <t>Relevância e Materialidade</t>
  </si>
  <si>
    <t>AGROPECUARIA SANTA BARBARA XINGUARA S A Total</t>
  </si>
  <si>
    <t>ALUNORTE ALUMINA DO NORTE BRASIL S/A- ALUNORTE Total</t>
  </si>
  <si>
    <t>FAZENDA PETROPÓLIS S/A Total</t>
  </si>
  <si>
    <t>JARI FLORESTAL S.A. Total</t>
  </si>
  <si>
    <t>JBS S/A Total</t>
  </si>
  <si>
    <t>LINHAS DE XINGU TRANSMISSORA DE ENERGIA S.A. Total</t>
  </si>
  <si>
    <t>NORTE ENERGIA S/A Total</t>
  </si>
  <si>
    <t>Total Geral</t>
  </si>
  <si>
    <t>Resumo - Relevância e Materialidade</t>
  </si>
  <si>
    <t>Energia elétrica</t>
  </si>
  <si>
    <t>Mineração</t>
  </si>
  <si>
    <t>Setor</t>
  </si>
  <si>
    <t>indústria madereira</t>
  </si>
  <si>
    <t>SITUAÇAO CNPJ INAPTA - MOTIVO OMISSAO DE DECLARACOES</t>
  </si>
  <si>
    <t>Pecuária</t>
  </si>
  <si>
    <t>Agropecuária</t>
  </si>
  <si>
    <t>Indústria madereira</t>
  </si>
  <si>
    <t>Resumo - Por setor</t>
  </si>
  <si>
    <t>01/01/2018 - 30/06/2018</t>
  </si>
  <si>
    <t>Acre</t>
  </si>
  <si>
    <t>Amapa</t>
  </si>
  <si>
    <t>Amazonas</t>
  </si>
  <si>
    <t>Maranhão</t>
  </si>
  <si>
    <t>Mato Grosso</t>
  </si>
  <si>
    <t>Rondonia</t>
  </si>
  <si>
    <t>Roraima</t>
  </si>
  <si>
    <t>Tocantins</t>
  </si>
  <si>
    <t>Pará</t>
  </si>
  <si>
    <t>00.162.760/0001-03 Total</t>
  </si>
  <si>
    <t>00.411.002/0013-07 Total</t>
  </si>
  <si>
    <t>00.745.439/0001-43 Total</t>
  </si>
  <si>
    <t>00.950.724/0001-04 Total</t>
  </si>
  <si>
    <t>00.950.724/0007-91 Total</t>
  </si>
  <si>
    <t>00.959.203/0001-00 Total</t>
  </si>
  <si>
    <t>00.986.001/0001-57 Total</t>
  </si>
  <si>
    <t>00.986.001/0002-38 Total</t>
  </si>
  <si>
    <t>01.795.523/0001-34 Total</t>
  </si>
  <si>
    <t>01.808.535/0001-56 Total</t>
  </si>
  <si>
    <t>02.012.862/0001-60 Total</t>
  </si>
  <si>
    <t>02.012.862/0007-55 Total</t>
  </si>
  <si>
    <t>02.115.212/0001-40 Total</t>
  </si>
  <si>
    <t>02.156.313/0010-50 Total</t>
  </si>
  <si>
    <t>02.165.984/0001-96 Total</t>
  </si>
  <si>
    <t>02.834.413/0001-05 Total</t>
  </si>
  <si>
    <t>02.916.265/0136-52 Total</t>
  </si>
  <si>
    <t>02.916.265/0137-33 Total</t>
  </si>
  <si>
    <t>03.032.283/0001-41 Total</t>
  </si>
  <si>
    <t>03.341.572/0001-22 Total</t>
  </si>
  <si>
    <t>04.212.158/0001-86 Total</t>
  </si>
  <si>
    <t>04.255.592/0001-43 Total</t>
  </si>
  <si>
    <t>04.265.872/0017-08 Total</t>
  </si>
  <si>
    <t>04.350.196/0001-03 Total</t>
  </si>
  <si>
    <t>04.363.966/0001-44 Total</t>
  </si>
  <si>
    <t>04.737.144/0001-86 Total</t>
  </si>
  <si>
    <t>04.737.144/0006-90 Total</t>
  </si>
  <si>
    <t>04.737.144/0007-71 Total</t>
  </si>
  <si>
    <t>04.896.866/0001-83 Total</t>
  </si>
  <si>
    <t>04.905.329/0002-33 Total</t>
  </si>
  <si>
    <t>04.932.216/0001-46 Total</t>
  </si>
  <si>
    <t>04.934.055/0001-20 Total</t>
  </si>
  <si>
    <t>04.956.322/0001-60 Total</t>
  </si>
  <si>
    <t>04.960.530/0001-32 Total</t>
  </si>
  <si>
    <t>05.105.275/0001-03 Total</t>
  </si>
  <si>
    <t>05.427.471/0004-47 Total</t>
  </si>
  <si>
    <t>05.458.732/0001-43 Total</t>
  </si>
  <si>
    <t>05.848.387/0003-16 Total</t>
  </si>
  <si>
    <t>05.964.994/0002-60 Total</t>
  </si>
  <si>
    <t>06.149.423/0001-54 Total</t>
  </si>
  <si>
    <t>07.336.695/0003-98 Total</t>
  </si>
  <si>
    <t>07.336.695/0011-06 Total</t>
  </si>
  <si>
    <t>07.336.695/0025-01 Total</t>
  </si>
  <si>
    <t>07.336.695/0027-65 Total</t>
  </si>
  <si>
    <t>07.575.651/0002-30 Total</t>
  </si>
  <si>
    <t>07.933.914/0001-54 Total</t>
  </si>
  <si>
    <t>07.935.638/0001-63 Total</t>
  </si>
  <si>
    <t>07.935.638/0002-44 Total</t>
  </si>
  <si>
    <t>10.144.628/0008-90 Total</t>
  </si>
  <si>
    <t>10.240.186/0001-00 Total</t>
  </si>
  <si>
    <t>12.300.288/0001-07 Total</t>
  </si>
  <si>
    <t>14.068.605/0001-29 Total</t>
  </si>
  <si>
    <t>17.262.213/0001-94 Total</t>
  </si>
  <si>
    <t>17.262.213/0005-18 Total</t>
  </si>
  <si>
    <t>18.494.537/0001-10 Total</t>
  </si>
  <si>
    <t>20.223.016/0001-70 Total</t>
  </si>
  <si>
    <t>25.333.824/0005-38 Total</t>
  </si>
  <si>
    <t>27.093.558/0043-74 Total</t>
  </si>
  <si>
    <t>33.337.122/0204-03 Total</t>
  </si>
  <si>
    <t>33.592.510/0015-50 Total</t>
  </si>
  <si>
    <t>33.592.510/0089-96 Total</t>
  </si>
  <si>
    <t>33.592.510/0370-74 Total</t>
  </si>
  <si>
    <t>33.931.478/0002-75 Total</t>
  </si>
  <si>
    <t>34.274.233/0256-01 Total</t>
  </si>
  <si>
    <t>34.632.893/0001-00 Total</t>
  </si>
  <si>
    <t>61.189.288/0189-83 Total</t>
  </si>
  <si>
    <t>76.491.620/0013-76 Total</t>
  </si>
  <si>
    <t>83.382.721/0001-30 Total</t>
  </si>
  <si>
    <t>83.571.083/0001-04 Total</t>
  </si>
  <si>
    <t xml:space="preserve"> MINERAÇÃO RIO DO NORTE S.A Total</t>
  </si>
  <si>
    <t xml:space="preserve"> VALE S.A. Total</t>
  </si>
  <si>
    <t>Grupos Empresariais</t>
  </si>
  <si>
    <t>Quadro 1 - Grupos empresariais selecionados</t>
  </si>
  <si>
    <t xml:space="preserve">AGROPECUARIA SANTA BARBARA XINGUARA S A </t>
  </si>
  <si>
    <t xml:space="preserve">ALUNORTE ALUMINA DO NORTE BRASIL S/A- ALUNORTE </t>
  </si>
  <si>
    <t xml:space="preserve">FAZENDA PETROPÓLIS S/A </t>
  </si>
  <si>
    <t xml:space="preserve">JARI FLORESTAL S.A. </t>
  </si>
  <si>
    <t xml:space="preserve">JBS S/A </t>
  </si>
  <si>
    <t xml:space="preserve">LINHAS DE XINGU TRANSMISSORA DE ENERGIA S.A. </t>
  </si>
  <si>
    <t xml:space="preserve">NORTE ENERGIA S/A </t>
  </si>
  <si>
    <t>Valor Total das Autuações</t>
  </si>
  <si>
    <t>Quadro 3 - Autuações IBAMA na Região da Amazônia Legal</t>
  </si>
  <si>
    <t xml:space="preserve">Fonte: sítio do IBAMA (https://servicos.ibama.gov.br/ctf/publico/areasembargadas/ConsultaPublicaAreasEmbargadas.php) </t>
  </si>
  <si>
    <t>Adaptado pelos autores</t>
  </si>
  <si>
    <t xml:space="preserve">VALE S.A. </t>
  </si>
  <si>
    <t xml:space="preserve">MINERAÇÃO RIO DO NORTE S.A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</si>
</sst>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quotePrefix="1" applyFill="1" applyBorder="1" applyAlignment="1">
      <alignment horizontal="center" vertical="top"/>
    </xf>
    <xf numFmtId="43" fontId="0" fillId="0" borderId="0" xfId="1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center" vertical="top"/>
    </xf>
    <xf numFmtId="43" fontId="3" fillId="3" borderId="0" xfId="1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left" vertical="top"/>
    </xf>
    <xf numFmtId="43" fontId="3" fillId="4" borderId="0" xfId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2" fillId="4" borderId="0" xfId="0" applyFont="1" applyFill="1" applyBorder="1" applyAlignment="1">
      <alignment horizontal="center" vertical="top"/>
    </xf>
    <xf numFmtId="43" fontId="3" fillId="4" borderId="0" xfId="0" applyNumberFormat="1" applyFont="1" applyFill="1" applyBorder="1" applyAlignment="1">
      <alignment horizontal="left" vertical="top"/>
    </xf>
    <xf numFmtId="43" fontId="0" fillId="0" borderId="0" xfId="1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0" xfId="0" applyNumberFormat="1"/>
    <xf numFmtId="9" fontId="0" fillId="0" borderId="0" xfId="2" applyFont="1"/>
    <xf numFmtId="43" fontId="0" fillId="0" borderId="0" xfId="1" applyFont="1" applyFill="1" applyBorder="1" applyAlignment="1">
      <alignment horizontal="center" vertical="top"/>
    </xf>
    <xf numFmtId="9" fontId="0" fillId="0" borderId="0" xfId="0" applyNumberFormat="1"/>
    <xf numFmtId="0" fontId="0" fillId="0" borderId="0" xfId="0" applyAlignment="1"/>
    <xf numFmtId="0" fontId="0" fillId="0" borderId="0" xfId="0" applyFill="1" applyBorder="1" applyAlignment="1">
      <alignment vertical="top"/>
    </xf>
    <xf numFmtId="0" fontId="0" fillId="5" borderId="0" xfId="0" applyFill="1"/>
    <xf numFmtId="0" fontId="2" fillId="5" borderId="0" xfId="0" applyFont="1" applyFill="1" applyAlignment="1">
      <alignment horizontal="center"/>
    </xf>
    <xf numFmtId="43" fontId="2" fillId="5" borderId="0" xfId="1" applyFont="1" applyFill="1" applyAlignment="1">
      <alignment horizontal="center"/>
    </xf>
    <xf numFmtId="0" fontId="6" fillId="0" borderId="0" xfId="0" applyFont="1"/>
    <xf numFmtId="43" fontId="0" fillId="0" borderId="2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5" borderId="0" xfId="0" applyFill="1" applyAlignment="1">
      <alignment horizontal="center"/>
    </xf>
    <xf numFmtId="0" fontId="7" fillId="0" borderId="0" xfId="0" applyFont="1" applyBorder="1"/>
    <xf numFmtId="0" fontId="8" fillId="5" borderId="0" xfId="0" applyFont="1" applyFill="1"/>
    <xf numFmtId="43" fontId="8" fillId="5" borderId="0" xfId="0" applyNumberFormat="1" applyFont="1" applyFill="1"/>
    <xf numFmtId="43" fontId="2" fillId="4" borderId="0" xfId="1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left" vertical="top"/>
    </xf>
    <xf numFmtId="0" fontId="0" fillId="0" borderId="0" xfId="0" applyFont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43" fontId="0" fillId="6" borderId="8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0" xfId="1" applyFont="1" applyFill="1"/>
    <xf numFmtId="0" fontId="0" fillId="0" borderId="0" xfId="0" applyFont="1" applyFill="1" applyBorder="1" applyAlignment="1">
      <alignment horizontal="left" vertical="top"/>
    </xf>
    <xf numFmtId="0" fontId="0" fillId="0" borderId="0" xfId="0" applyFont="1"/>
    <xf numFmtId="0" fontId="0" fillId="0" borderId="0" xfId="0" applyFont="1" applyAlignment="1">
      <alignment horizontal="center"/>
    </xf>
    <xf numFmtId="43" fontId="1" fillId="0" borderId="0" xfId="1" applyFo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43" fontId="1" fillId="0" borderId="0" xfId="1" applyFont="1" applyFill="1"/>
    <xf numFmtId="43" fontId="7" fillId="0" borderId="0" xfId="1" applyFont="1"/>
    <xf numFmtId="10" fontId="0" fillId="0" borderId="0" xfId="2" applyNumberFormat="1" applyFont="1" applyFill="1"/>
    <xf numFmtId="0" fontId="9" fillId="0" borderId="0" xfId="0" applyFont="1"/>
    <xf numFmtId="0" fontId="10" fillId="0" borderId="0" xfId="0" applyFont="1"/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right"/>
    </xf>
    <xf numFmtId="0" fontId="9" fillId="0" borderId="10" xfId="0" applyFont="1" applyBorder="1"/>
    <xf numFmtId="43" fontId="9" fillId="0" borderId="12" xfId="1" applyFont="1" applyBorder="1"/>
    <xf numFmtId="10" fontId="9" fillId="0" borderId="12" xfId="2" applyNumberFormat="1" applyFont="1" applyBorder="1"/>
    <xf numFmtId="43" fontId="9" fillId="0" borderId="11" xfId="1" applyFont="1" applyBorder="1"/>
    <xf numFmtId="10" fontId="9" fillId="0" borderId="0" xfId="2" applyNumberFormat="1" applyFont="1"/>
    <xf numFmtId="0" fontId="11" fillId="0" borderId="0" xfId="0" applyFont="1" applyFill="1"/>
    <xf numFmtId="43" fontId="11" fillId="0" borderId="12" xfId="0" applyNumberFormat="1" applyFont="1" applyFill="1" applyBorder="1"/>
    <xf numFmtId="10" fontId="10" fillId="0" borderId="12" xfId="2" applyNumberFormat="1" applyFont="1" applyBorder="1"/>
    <xf numFmtId="0" fontId="10" fillId="7" borderId="0" xfId="0" applyFont="1" applyFill="1"/>
    <xf numFmtId="43" fontId="10" fillId="7" borderId="12" xfId="0" applyNumberFormat="1" applyFont="1" applyFill="1" applyBorder="1"/>
    <xf numFmtId="9" fontId="10" fillId="7" borderId="12" xfId="2" applyFont="1" applyFill="1" applyBorder="1"/>
    <xf numFmtId="43" fontId="9" fillId="0" borderId="0" xfId="0" applyNumberFormat="1" applyFont="1"/>
    <xf numFmtId="0" fontId="2" fillId="0" borderId="9" xfId="0" applyFont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B622-1EEA-453F-91B6-D1EE16BDCCB2}">
  <dimension ref="A1:J79"/>
  <sheetViews>
    <sheetView showGridLines="0" workbookViewId="0">
      <selection activeCell="E78" sqref="E78"/>
    </sheetView>
  </sheetViews>
  <sheetFormatPr defaultRowHeight="15" outlineLevelRow="2" x14ac:dyDescent="0.25"/>
  <cols>
    <col min="2" max="2" width="22.7109375" customWidth="1"/>
    <col min="3" max="3" width="33.5703125" customWidth="1"/>
    <col min="4" max="4" width="19.7109375" style="13" customWidth="1"/>
    <col min="5" max="5" width="15.28515625" style="13" bestFit="1" customWidth="1"/>
    <col min="6" max="6" width="15.42578125" bestFit="1" customWidth="1"/>
    <col min="7" max="7" width="15.28515625" bestFit="1" customWidth="1"/>
    <col min="8" max="9" width="14.28515625" bestFit="1" customWidth="1"/>
    <col min="10" max="10" width="15.28515625" bestFit="1" customWidth="1"/>
  </cols>
  <sheetData>
    <row r="1" spans="1:9" ht="26.25" customHeight="1" thickBot="1" x14ac:dyDescent="0.3">
      <c r="A1" s="80" t="s">
        <v>0</v>
      </c>
      <c r="B1" s="80"/>
      <c r="C1" s="80"/>
      <c r="D1" s="80"/>
      <c r="E1" s="80"/>
      <c r="F1" s="80"/>
      <c r="G1" s="80"/>
    </row>
    <row r="2" spans="1:9" ht="15.75" thickTop="1" x14ac:dyDescent="0.25">
      <c r="A2" s="17"/>
    </row>
    <row r="3" spans="1:9" ht="15.75" thickBot="1" x14ac:dyDescent="0.3">
      <c r="A3" s="33" t="s">
        <v>150</v>
      </c>
    </row>
    <row r="4" spans="1:9" s="13" customFormat="1" ht="15.75" thickBot="1" x14ac:dyDescent="0.3">
      <c r="A4" s="20" t="s">
        <v>144</v>
      </c>
      <c r="B4" s="21" t="s">
        <v>145</v>
      </c>
      <c r="C4" s="21" t="s">
        <v>146</v>
      </c>
      <c r="D4" s="22" t="s">
        <v>147</v>
      </c>
    </row>
    <row r="5" spans="1:9" x14ac:dyDescent="0.25">
      <c r="A5" s="41">
        <v>2015</v>
      </c>
      <c r="B5" s="42">
        <f>'2015'!B33</f>
        <v>30</v>
      </c>
      <c r="C5" s="42">
        <f>'2015'!C33</f>
        <v>40</v>
      </c>
      <c r="D5" s="34">
        <f>'2015'!D33</f>
        <v>34267339.399999999</v>
      </c>
    </row>
    <row r="6" spans="1:9" x14ac:dyDescent="0.25">
      <c r="A6" s="41">
        <v>2016</v>
      </c>
      <c r="B6" s="42">
        <f>'2016'!B18</f>
        <v>15</v>
      </c>
      <c r="C6" s="42">
        <f>'2016'!C18</f>
        <v>25</v>
      </c>
      <c r="D6" s="34">
        <f>'2016'!D18</f>
        <v>54258785</v>
      </c>
    </row>
    <row r="7" spans="1:9" x14ac:dyDescent="0.25">
      <c r="A7" s="41">
        <v>2017</v>
      </c>
      <c r="B7" s="42">
        <f>'2017'!B26</f>
        <v>23</v>
      </c>
      <c r="C7" s="42">
        <f>'2017'!C26</f>
        <v>79</v>
      </c>
      <c r="D7" s="34">
        <f>'2017'!D26</f>
        <v>115512610.3</v>
      </c>
    </row>
    <row r="8" spans="1:9" ht="15.75" thickBot="1" x14ac:dyDescent="0.3">
      <c r="A8" s="43">
        <v>2018</v>
      </c>
      <c r="B8" s="44">
        <f>'2018'!B17</f>
        <v>14</v>
      </c>
      <c r="C8" s="44">
        <f>'2018'!C17</f>
        <v>35</v>
      </c>
      <c r="D8" s="35">
        <f>'2018'!D17</f>
        <v>166179000</v>
      </c>
    </row>
    <row r="9" spans="1:9" ht="15.75" thickBot="1" x14ac:dyDescent="0.3">
      <c r="A9" s="49" t="s">
        <v>64</v>
      </c>
      <c r="B9" s="50"/>
      <c r="C9" s="50"/>
      <c r="D9" s="51">
        <f>SUM(D5:D8)</f>
        <v>370217734.69999999</v>
      </c>
    </row>
    <row r="11" spans="1:9" ht="15.75" thickBot="1" x14ac:dyDescent="0.3">
      <c r="A11" s="33" t="s">
        <v>151</v>
      </c>
    </row>
    <row r="12" spans="1:9" ht="15.75" thickBot="1" x14ac:dyDescent="0.3">
      <c r="A12" s="21" t="s">
        <v>144</v>
      </c>
      <c r="B12" s="21" t="s">
        <v>1</v>
      </c>
      <c r="C12" s="21" t="s">
        <v>149</v>
      </c>
      <c r="D12" s="21" t="s">
        <v>163</v>
      </c>
      <c r="E12" s="21" t="s">
        <v>146</v>
      </c>
      <c r="F12" s="21" t="s">
        <v>147</v>
      </c>
      <c r="G12" s="21" t="s">
        <v>148</v>
      </c>
    </row>
    <row r="13" spans="1:9" x14ac:dyDescent="0.25">
      <c r="A13" s="18">
        <v>2015</v>
      </c>
      <c r="B13" t="s">
        <v>107</v>
      </c>
      <c r="C13" t="s">
        <v>108</v>
      </c>
      <c r="D13" s="13" t="s">
        <v>167</v>
      </c>
      <c r="E13" s="23">
        <v>2</v>
      </c>
      <c r="F13" s="16">
        <v>105100</v>
      </c>
      <c r="G13" s="25">
        <f>F13/$D$5</f>
        <v>3.0670604091311508E-3</v>
      </c>
    </row>
    <row r="14" spans="1:9" x14ac:dyDescent="0.25">
      <c r="A14" s="18">
        <v>2015</v>
      </c>
      <c r="B14" s="19" t="s">
        <v>56</v>
      </c>
      <c r="C14" t="s">
        <v>57</v>
      </c>
      <c r="D14" s="13" t="s">
        <v>161</v>
      </c>
      <c r="E14" s="13">
        <v>2</v>
      </c>
      <c r="F14" s="16">
        <v>5288500</v>
      </c>
      <c r="G14" s="25">
        <f>F14/$D$5</f>
        <v>0.15433062772302655</v>
      </c>
      <c r="I14" s="24"/>
    </row>
    <row r="15" spans="1:9" x14ac:dyDescent="0.25">
      <c r="A15" s="18">
        <v>2015</v>
      </c>
      <c r="B15" s="2" t="s">
        <v>7</v>
      </c>
      <c r="C15" t="s">
        <v>8</v>
      </c>
      <c r="D15" s="13" t="s">
        <v>168</v>
      </c>
      <c r="E15" s="13">
        <v>10</v>
      </c>
      <c r="F15" s="16">
        <v>10383939.4</v>
      </c>
      <c r="G15" s="25">
        <f>F15/$D$5</f>
        <v>0.30302730185116156</v>
      </c>
    </row>
    <row r="16" spans="1:9" x14ac:dyDescent="0.25">
      <c r="A16" s="18">
        <v>2015</v>
      </c>
      <c r="B16" s="19" t="s">
        <v>54</v>
      </c>
      <c r="C16" t="s">
        <v>55</v>
      </c>
      <c r="D16" s="13" t="s">
        <v>161</v>
      </c>
      <c r="E16" s="13">
        <v>1</v>
      </c>
      <c r="F16" s="16">
        <v>15021000</v>
      </c>
      <c r="G16" s="25">
        <f>F16/$D$5</f>
        <v>0.43834742536212196</v>
      </c>
      <c r="H16" s="27">
        <f>SUM(G13:G16)</f>
        <v>0.89877241534544128</v>
      </c>
    </row>
    <row r="17" spans="1:9" x14ac:dyDescent="0.25">
      <c r="A17" s="30"/>
      <c r="B17" s="30"/>
      <c r="C17" s="30"/>
      <c r="D17" s="36"/>
      <c r="E17" s="31">
        <f>SUM(E13:E16)</f>
        <v>15</v>
      </c>
      <c r="F17" s="32">
        <f>SUM(F13:F16)</f>
        <v>30798539.399999999</v>
      </c>
      <c r="G17" s="30"/>
    </row>
    <row r="18" spans="1:9" ht="15.75" thickBot="1" x14ac:dyDescent="0.3"/>
    <row r="19" spans="1:9" ht="15.75" thickBot="1" x14ac:dyDescent="0.3">
      <c r="A19" s="21" t="s">
        <v>144</v>
      </c>
      <c r="B19" s="21" t="s">
        <v>1</v>
      </c>
      <c r="C19" s="21" t="s">
        <v>149</v>
      </c>
      <c r="D19" s="21" t="s">
        <v>163</v>
      </c>
      <c r="E19" s="21" t="s">
        <v>146</v>
      </c>
      <c r="F19" s="21" t="s">
        <v>147</v>
      </c>
      <c r="G19" s="21" t="s">
        <v>148</v>
      </c>
    </row>
    <row r="20" spans="1:9" x14ac:dyDescent="0.25">
      <c r="A20" s="18">
        <v>2016</v>
      </c>
      <c r="B20" t="s">
        <v>138</v>
      </c>
      <c r="C20" s="28" t="s">
        <v>139</v>
      </c>
      <c r="D20" s="13" t="s">
        <v>162</v>
      </c>
      <c r="E20" s="23">
        <v>1</v>
      </c>
      <c r="F20" s="4">
        <v>500500</v>
      </c>
      <c r="G20" s="25">
        <f>F20/$D$6</f>
        <v>9.2243127080711453E-3</v>
      </c>
    </row>
    <row r="21" spans="1:9" x14ac:dyDescent="0.25">
      <c r="A21" s="18">
        <v>2016</v>
      </c>
      <c r="B21" s="2" t="s">
        <v>7</v>
      </c>
      <c r="C21" s="2" t="s">
        <v>8</v>
      </c>
      <c r="D21" s="13" t="s">
        <v>164</v>
      </c>
      <c r="E21" s="11">
        <v>3</v>
      </c>
      <c r="F21" s="4">
        <v>2503000</v>
      </c>
      <c r="G21" s="25">
        <f>F21/$D$6</f>
        <v>4.6130778637966184E-2</v>
      </c>
    </row>
    <row r="22" spans="1:9" x14ac:dyDescent="0.25">
      <c r="A22" s="18">
        <v>2016</v>
      </c>
      <c r="B22" s="2" t="s">
        <v>67</v>
      </c>
      <c r="C22" s="2" t="s">
        <v>68</v>
      </c>
      <c r="D22" s="13" t="s">
        <v>167</v>
      </c>
      <c r="E22" s="11">
        <v>2</v>
      </c>
      <c r="F22" s="4">
        <v>5739500</v>
      </c>
      <c r="G22" s="25">
        <f t="shared" ref="G22:G23" si="0">F22/$D$6</f>
        <v>0.1057801054704782</v>
      </c>
      <c r="H22" t="s">
        <v>165</v>
      </c>
    </row>
    <row r="23" spans="1:9" x14ac:dyDescent="0.25">
      <c r="A23" s="18">
        <v>2016</v>
      </c>
      <c r="B23" s="2" t="s">
        <v>56</v>
      </c>
      <c r="C23" s="2" t="s">
        <v>57</v>
      </c>
      <c r="D23" s="13" t="s">
        <v>161</v>
      </c>
      <c r="E23" s="11">
        <v>7</v>
      </c>
      <c r="F23" s="4">
        <v>43610050</v>
      </c>
      <c r="G23" s="25">
        <f t="shared" si="0"/>
        <v>0.80374173509414193</v>
      </c>
      <c r="H23" s="27">
        <f>SUM(G20:G23)</f>
        <v>0.96487693191065749</v>
      </c>
    </row>
    <row r="24" spans="1:9" x14ac:dyDescent="0.25">
      <c r="A24" s="30"/>
      <c r="B24" s="30"/>
      <c r="C24" s="30"/>
      <c r="D24" s="36"/>
      <c r="E24" s="31">
        <f>SUM(E20:E23)</f>
        <v>13</v>
      </c>
      <c r="F24" s="32">
        <f>SUM(F20:F23)</f>
        <v>52353050</v>
      </c>
      <c r="G24" s="30"/>
    </row>
    <row r="25" spans="1:9" ht="15.75" thickBot="1" x14ac:dyDescent="0.3"/>
    <row r="26" spans="1:9" ht="15.75" thickBot="1" x14ac:dyDescent="0.3">
      <c r="A26" s="21" t="s">
        <v>144</v>
      </c>
      <c r="B26" s="21" t="s">
        <v>1</v>
      </c>
      <c r="C26" s="21" t="s">
        <v>149</v>
      </c>
      <c r="D26" s="21" t="s">
        <v>163</v>
      </c>
      <c r="E26" s="21" t="s">
        <v>146</v>
      </c>
      <c r="F26" s="21" t="s">
        <v>147</v>
      </c>
      <c r="G26" s="21" t="s">
        <v>148</v>
      </c>
    </row>
    <row r="27" spans="1:9" x14ac:dyDescent="0.25">
      <c r="A27" s="18">
        <v>2017</v>
      </c>
      <c r="B27" s="2" t="s">
        <v>7</v>
      </c>
      <c r="C27" s="2" t="s">
        <v>8</v>
      </c>
      <c r="D27" s="13" t="s">
        <v>164</v>
      </c>
      <c r="E27" s="23">
        <v>1</v>
      </c>
      <c r="F27" s="26">
        <v>31888.799999999999</v>
      </c>
      <c r="G27" s="25">
        <f>F27/$D$7</f>
        <v>2.7606336587131908E-4</v>
      </c>
    </row>
    <row r="28" spans="1:9" x14ac:dyDescent="0.25">
      <c r="A28" s="18">
        <v>2017</v>
      </c>
      <c r="B28" s="2" t="s">
        <v>56</v>
      </c>
      <c r="C28" s="2" t="s">
        <v>57</v>
      </c>
      <c r="D28" s="13" t="s">
        <v>161</v>
      </c>
      <c r="E28" s="13">
        <v>7</v>
      </c>
      <c r="F28" s="26">
        <v>8428300</v>
      </c>
      <c r="G28" s="25">
        <f>F28/$D$7</f>
        <v>7.2964328120632901E-2</v>
      </c>
    </row>
    <row r="29" spans="1:9" x14ac:dyDescent="0.25">
      <c r="A29" s="18">
        <v>2017</v>
      </c>
      <c r="B29" s="2" t="s">
        <v>97</v>
      </c>
      <c r="C29" s="2" t="s">
        <v>96</v>
      </c>
      <c r="D29" s="13" t="s">
        <v>166</v>
      </c>
      <c r="E29" s="13">
        <v>32</v>
      </c>
      <c r="F29" s="26">
        <v>25020000</v>
      </c>
      <c r="G29" s="25">
        <f t="shared" ref="G29" si="1">F29/$D$7</f>
        <v>0.21659972824629348</v>
      </c>
      <c r="I29" s="24"/>
    </row>
    <row r="30" spans="1:9" x14ac:dyDescent="0.25">
      <c r="A30" s="18">
        <v>2017</v>
      </c>
      <c r="B30" t="s">
        <v>107</v>
      </c>
      <c r="C30" t="s">
        <v>108</v>
      </c>
      <c r="D30" s="13" t="s">
        <v>167</v>
      </c>
      <c r="E30" s="13">
        <v>13</v>
      </c>
      <c r="F30" s="16">
        <v>80544000</v>
      </c>
      <c r="G30" s="25">
        <f>F30/$D$7</f>
        <v>0.69727452085809194</v>
      </c>
      <c r="H30" s="27">
        <f>SUM(G27:G30)</f>
        <v>0.9871146405908896</v>
      </c>
    </row>
    <row r="31" spans="1:9" x14ac:dyDescent="0.25">
      <c r="A31" s="30"/>
      <c r="B31" s="30"/>
      <c r="C31" s="30"/>
      <c r="D31" s="36"/>
      <c r="E31" s="31">
        <f>SUM(E27:E30)</f>
        <v>53</v>
      </c>
      <c r="F31" s="32">
        <f>SUM(F27:F30)</f>
        <v>114024188.8</v>
      </c>
      <c r="G31" s="30"/>
    </row>
    <row r="32" spans="1:9" ht="15.75" thickBot="1" x14ac:dyDescent="0.3"/>
    <row r="33" spans="1:10" ht="15.75" thickBot="1" x14ac:dyDescent="0.3">
      <c r="A33" s="21" t="s">
        <v>144</v>
      </c>
      <c r="B33" s="21" t="s">
        <v>1</v>
      </c>
      <c r="C33" s="21" t="s">
        <v>149</v>
      </c>
      <c r="D33" s="21" t="s">
        <v>163</v>
      </c>
      <c r="E33" s="21" t="s">
        <v>146</v>
      </c>
      <c r="F33" s="21" t="s">
        <v>147</v>
      </c>
      <c r="G33" s="21" t="s">
        <v>148</v>
      </c>
    </row>
    <row r="34" spans="1:10" x14ac:dyDescent="0.25">
      <c r="A34" s="18">
        <v>2018</v>
      </c>
      <c r="B34" t="s">
        <v>107</v>
      </c>
      <c r="C34" t="s">
        <v>108</v>
      </c>
      <c r="D34" s="13" t="s">
        <v>167</v>
      </c>
      <c r="E34" s="48">
        <v>1</v>
      </c>
      <c r="F34" s="16">
        <v>21000</v>
      </c>
      <c r="G34" s="25">
        <f t="shared" ref="G34:G38" si="2">F34/$D$8</f>
        <v>1.2636975791164949E-4</v>
      </c>
    </row>
    <row r="35" spans="1:10" x14ac:dyDescent="0.25">
      <c r="A35" s="18">
        <v>2018</v>
      </c>
      <c r="B35" s="2" t="s">
        <v>56</v>
      </c>
      <c r="C35" s="2" t="s">
        <v>57</v>
      </c>
      <c r="D35" s="13" t="s">
        <v>161</v>
      </c>
      <c r="E35" s="48">
        <v>1</v>
      </c>
      <c r="F35" s="16">
        <v>3159500</v>
      </c>
      <c r="G35" s="25">
        <f t="shared" si="2"/>
        <v>1.9012630958183646E-2</v>
      </c>
    </row>
    <row r="36" spans="1:10" x14ac:dyDescent="0.25">
      <c r="A36" s="18">
        <v>2018</v>
      </c>
      <c r="B36" s="2" t="s">
        <v>124</v>
      </c>
      <c r="C36" s="29" t="s">
        <v>125</v>
      </c>
      <c r="D36" s="13" t="s">
        <v>162</v>
      </c>
      <c r="E36" s="13">
        <v>9</v>
      </c>
      <c r="F36" s="16">
        <v>17854000</v>
      </c>
      <c r="G36" s="25">
        <f t="shared" si="2"/>
        <v>0.10743836465498047</v>
      </c>
    </row>
    <row r="37" spans="1:10" x14ac:dyDescent="0.25">
      <c r="A37" s="18">
        <v>2018</v>
      </c>
      <c r="B37" s="2" t="s">
        <v>126</v>
      </c>
      <c r="C37" s="29" t="s">
        <v>127</v>
      </c>
      <c r="D37" s="13" t="s">
        <v>162</v>
      </c>
      <c r="E37" s="13">
        <v>2</v>
      </c>
      <c r="F37" s="16">
        <v>20000000</v>
      </c>
      <c r="G37" s="25">
        <f t="shared" si="2"/>
        <v>0.12035215039204714</v>
      </c>
    </row>
    <row r="38" spans="1:10" x14ac:dyDescent="0.25">
      <c r="A38" s="18">
        <v>2018</v>
      </c>
      <c r="B38" t="s">
        <v>138</v>
      </c>
      <c r="C38" s="28" t="s">
        <v>139</v>
      </c>
      <c r="D38" s="13" t="s">
        <v>162</v>
      </c>
      <c r="E38" s="13">
        <v>8</v>
      </c>
      <c r="F38" s="16">
        <v>111890000</v>
      </c>
      <c r="G38" s="25">
        <f t="shared" si="2"/>
        <v>0.67331010536830771</v>
      </c>
      <c r="H38" s="27">
        <f>SUM(G34:G38)</f>
        <v>0.92023962113143054</v>
      </c>
      <c r="J38" s="24"/>
    </row>
    <row r="39" spans="1:10" x14ac:dyDescent="0.25">
      <c r="A39" s="30"/>
      <c r="B39" s="30"/>
      <c r="C39" s="30"/>
      <c r="D39" s="36"/>
      <c r="E39" s="31">
        <f>SUM(E34:E38)</f>
        <v>21</v>
      </c>
      <c r="F39" s="32">
        <f>SUM(F34:F38)</f>
        <v>152924500</v>
      </c>
      <c r="G39" s="30"/>
    </row>
    <row r="41" spans="1:10" ht="15.75" thickBot="1" x14ac:dyDescent="0.3">
      <c r="A41" s="33" t="s">
        <v>160</v>
      </c>
    </row>
    <row r="42" spans="1:10" ht="15.75" thickBot="1" x14ac:dyDescent="0.3">
      <c r="A42" s="21" t="s">
        <v>144</v>
      </c>
      <c r="B42" s="21" t="s">
        <v>1</v>
      </c>
      <c r="C42" s="21" t="s">
        <v>251</v>
      </c>
      <c r="D42" s="21" t="s">
        <v>163</v>
      </c>
      <c r="E42" s="21" t="s">
        <v>146</v>
      </c>
      <c r="F42" s="21" t="s">
        <v>147</v>
      </c>
    </row>
    <row r="43" spans="1:10" hidden="1" outlineLevel="2" x14ac:dyDescent="0.25">
      <c r="A43" s="58">
        <v>2018</v>
      </c>
      <c r="B43" s="58" t="s">
        <v>124</v>
      </c>
      <c r="C43" s="58" t="s">
        <v>125</v>
      </c>
      <c r="D43" s="59" t="s">
        <v>162</v>
      </c>
      <c r="E43" s="59">
        <v>9</v>
      </c>
      <c r="F43" s="60">
        <v>17854000</v>
      </c>
    </row>
    <row r="44" spans="1:10" outlineLevel="1" collapsed="1" x14ac:dyDescent="0.25">
      <c r="A44" s="58"/>
      <c r="B44" s="58"/>
      <c r="C44" s="45" t="s">
        <v>249</v>
      </c>
      <c r="D44" s="59"/>
      <c r="E44" s="59"/>
      <c r="F44" s="60">
        <f>SUBTOTAL(9,F43:F43)</f>
        <v>17854000</v>
      </c>
    </row>
    <row r="45" spans="1:10" hidden="1" outlineLevel="2" x14ac:dyDescent="0.25">
      <c r="A45" s="55">
        <v>2016</v>
      </c>
      <c r="B45" s="54" t="s">
        <v>138</v>
      </c>
      <c r="C45" s="54" t="s">
        <v>139</v>
      </c>
      <c r="D45" s="56" t="s">
        <v>162</v>
      </c>
      <c r="E45" s="56">
        <v>1</v>
      </c>
      <c r="F45" s="57">
        <v>500500</v>
      </c>
    </row>
    <row r="46" spans="1:10" hidden="1" outlineLevel="2" x14ac:dyDescent="0.25">
      <c r="A46" s="58">
        <v>2018</v>
      </c>
      <c r="B46" s="58" t="s">
        <v>138</v>
      </c>
      <c r="C46" s="58" t="s">
        <v>139</v>
      </c>
      <c r="D46" s="59" t="s">
        <v>162</v>
      </c>
      <c r="E46" s="59">
        <v>8</v>
      </c>
      <c r="F46" s="60">
        <v>111890000</v>
      </c>
    </row>
    <row r="47" spans="1:10" outlineLevel="1" collapsed="1" x14ac:dyDescent="0.25">
      <c r="A47" s="58"/>
      <c r="B47" s="58"/>
      <c r="C47" s="45" t="s">
        <v>250</v>
      </c>
      <c r="D47" s="59"/>
      <c r="E47" s="59"/>
      <c r="F47" s="60">
        <f>SUBTOTAL(9,F45:F46)</f>
        <v>112390500</v>
      </c>
    </row>
    <row r="48" spans="1:10" hidden="1" outlineLevel="2" x14ac:dyDescent="0.25">
      <c r="A48" s="55">
        <v>2015</v>
      </c>
      <c r="B48" s="55" t="s">
        <v>107</v>
      </c>
      <c r="C48" s="55" t="s">
        <v>108</v>
      </c>
      <c r="D48" s="56" t="s">
        <v>167</v>
      </c>
      <c r="E48" s="56">
        <v>2</v>
      </c>
      <c r="F48" s="57">
        <v>105100</v>
      </c>
    </row>
    <row r="49" spans="1:6" hidden="1" outlineLevel="2" x14ac:dyDescent="0.25">
      <c r="A49" s="55">
        <v>2017</v>
      </c>
      <c r="B49" s="55" t="s">
        <v>107</v>
      </c>
      <c r="C49" s="58" t="s">
        <v>108</v>
      </c>
      <c r="D49" s="56" t="s">
        <v>167</v>
      </c>
      <c r="E49" s="56">
        <v>13</v>
      </c>
      <c r="F49" s="57">
        <v>80544000</v>
      </c>
    </row>
    <row r="50" spans="1:6" hidden="1" outlineLevel="2" x14ac:dyDescent="0.25">
      <c r="A50" s="58">
        <v>2018</v>
      </c>
      <c r="B50" s="58" t="s">
        <v>107</v>
      </c>
      <c r="C50" s="58" t="s">
        <v>108</v>
      </c>
      <c r="D50" s="59" t="s">
        <v>167</v>
      </c>
      <c r="E50" s="59">
        <v>1</v>
      </c>
      <c r="F50" s="60">
        <v>21000</v>
      </c>
    </row>
    <row r="51" spans="1:6" outlineLevel="1" collapsed="1" x14ac:dyDescent="0.25">
      <c r="A51" s="58"/>
      <c r="B51" s="58"/>
      <c r="C51" s="45" t="s">
        <v>152</v>
      </c>
      <c r="D51" s="59"/>
      <c r="E51" s="59"/>
      <c r="F51" s="60">
        <f>SUBTOTAL(9,F48:F50)</f>
        <v>80670100</v>
      </c>
    </row>
    <row r="52" spans="1:6" hidden="1" outlineLevel="2" x14ac:dyDescent="0.25">
      <c r="A52" s="58">
        <v>2018</v>
      </c>
      <c r="B52" s="58" t="s">
        <v>126</v>
      </c>
      <c r="C52" s="58" t="s">
        <v>127</v>
      </c>
      <c r="D52" s="59" t="s">
        <v>162</v>
      </c>
      <c r="E52" s="59">
        <v>2</v>
      </c>
      <c r="F52" s="60">
        <v>20000000</v>
      </c>
    </row>
    <row r="53" spans="1:6" outlineLevel="1" collapsed="1" x14ac:dyDescent="0.25">
      <c r="A53" s="58"/>
      <c r="B53" s="58"/>
      <c r="C53" s="45" t="s">
        <v>153</v>
      </c>
      <c r="D53" s="59"/>
      <c r="E53" s="59"/>
      <c r="F53" s="60">
        <f>SUBTOTAL(9,F52:F52)</f>
        <v>20000000</v>
      </c>
    </row>
    <row r="54" spans="1:6" hidden="1" outlineLevel="2" x14ac:dyDescent="0.25">
      <c r="A54" s="55">
        <v>2016</v>
      </c>
      <c r="B54" s="55" t="s">
        <v>67</v>
      </c>
      <c r="C54" s="58" t="s">
        <v>68</v>
      </c>
      <c r="D54" s="56" t="s">
        <v>167</v>
      </c>
      <c r="E54" s="56">
        <v>2</v>
      </c>
      <c r="F54" s="57">
        <v>5739500</v>
      </c>
    </row>
    <row r="55" spans="1:6" outlineLevel="1" collapsed="1" x14ac:dyDescent="0.25">
      <c r="A55" s="55"/>
      <c r="B55" s="55"/>
      <c r="C55" s="45" t="s">
        <v>154</v>
      </c>
      <c r="D55" s="56"/>
      <c r="E55" s="56"/>
      <c r="F55" s="57">
        <f>SUBTOTAL(9,F54:F54)</f>
        <v>5739500</v>
      </c>
    </row>
    <row r="56" spans="1:6" hidden="1" outlineLevel="2" x14ac:dyDescent="0.25">
      <c r="A56" s="55">
        <v>2015</v>
      </c>
      <c r="B56" s="55" t="s">
        <v>7</v>
      </c>
      <c r="C56" s="58" t="s">
        <v>8</v>
      </c>
      <c r="D56" s="56" t="s">
        <v>168</v>
      </c>
      <c r="E56" s="56">
        <v>10</v>
      </c>
      <c r="F56" s="57">
        <v>10383939.4</v>
      </c>
    </row>
    <row r="57" spans="1:6" hidden="1" outlineLevel="2" x14ac:dyDescent="0.25">
      <c r="A57" s="55">
        <v>2016</v>
      </c>
      <c r="B57" s="55" t="s">
        <v>7</v>
      </c>
      <c r="C57" s="58" t="s">
        <v>8</v>
      </c>
      <c r="D57" s="56" t="s">
        <v>164</v>
      </c>
      <c r="E57" s="56">
        <v>3</v>
      </c>
      <c r="F57" s="57">
        <v>2503000</v>
      </c>
    </row>
    <row r="58" spans="1:6" hidden="1" outlineLevel="2" x14ac:dyDescent="0.25">
      <c r="A58" s="55">
        <v>2017</v>
      </c>
      <c r="B58" s="55" t="s">
        <v>7</v>
      </c>
      <c r="C58" s="58" t="s">
        <v>8</v>
      </c>
      <c r="D58" s="56" t="s">
        <v>164</v>
      </c>
      <c r="E58" s="56">
        <v>1</v>
      </c>
      <c r="F58" s="57">
        <v>31888.799999999999</v>
      </c>
    </row>
    <row r="59" spans="1:6" outlineLevel="1" collapsed="1" x14ac:dyDescent="0.25">
      <c r="A59" s="55"/>
      <c r="B59" s="55"/>
      <c r="C59" s="45" t="s">
        <v>155</v>
      </c>
      <c r="D59" s="56"/>
      <c r="E59" s="56"/>
      <c r="F59" s="57">
        <f>SUBTOTAL(9,F56:F58)</f>
        <v>12918828.200000001</v>
      </c>
    </row>
    <row r="60" spans="1:6" hidden="1" outlineLevel="2" x14ac:dyDescent="0.25">
      <c r="A60" s="55">
        <v>2017</v>
      </c>
      <c r="B60" s="55" t="s">
        <v>97</v>
      </c>
      <c r="C60" s="58" t="s">
        <v>96</v>
      </c>
      <c r="D60" s="56" t="s">
        <v>166</v>
      </c>
      <c r="E60" s="56">
        <v>32</v>
      </c>
      <c r="F60" s="57">
        <v>25020000</v>
      </c>
    </row>
    <row r="61" spans="1:6" outlineLevel="1" collapsed="1" x14ac:dyDescent="0.25">
      <c r="A61" s="55"/>
      <c r="B61" s="55"/>
      <c r="C61" s="45" t="s">
        <v>156</v>
      </c>
      <c r="D61" s="56"/>
      <c r="E61" s="56"/>
      <c r="F61" s="57">
        <f>SUBTOTAL(9,F60:F60)</f>
        <v>25020000</v>
      </c>
    </row>
    <row r="62" spans="1:6" s="46" customFormat="1" hidden="1" outlineLevel="2" x14ac:dyDescent="0.25">
      <c r="A62" s="55">
        <v>2015</v>
      </c>
      <c r="B62" s="55" t="s">
        <v>54</v>
      </c>
      <c r="C62" s="58" t="s">
        <v>55</v>
      </c>
      <c r="D62" s="56" t="s">
        <v>161</v>
      </c>
      <c r="E62" s="56">
        <v>1</v>
      </c>
      <c r="F62" s="57">
        <v>15021000</v>
      </c>
    </row>
    <row r="63" spans="1:6" s="46" customFormat="1" outlineLevel="1" collapsed="1" x14ac:dyDescent="0.25">
      <c r="A63" s="55"/>
      <c r="B63" s="55"/>
      <c r="C63" s="45" t="s">
        <v>157</v>
      </c>
      <c r="D63" s="56"/>
      <c r="E63" s="56"/>
      <c r="F63" s="57">
        <f>SUBTOTAL(9,F62:F62)</f>
        <v>15021000</v>
      </c>
    </row>
    <row r="64" spans="1:6" s="46" customFormat="1" hidden="1" outlineLevel="2" x14ac:dyDescent="0.25">
      <c r="A64" s="55">
        <v>2015</v>
      </c>
      <c r="B64" s="55" t="s">
        <v>56</v>
      </c>
      <c r="C64" s="58" t="s">
        <v>57</v>
      </c>
      <c r="D64" s="56" t="s">
        <v>161</v>
      </c>
      <c r="E64" s="56">
        <v>2</v>
      </c>
      <c r="F64" s="57">
        <v>5288500</v>
      </c>
    </row>
    <row r="65" spans="1:8" s="46" customFormat="1" hidden="1" outlineLevel="2" x14ac:dyDescent="0.25">
      <c r="A65" s="55">
        <v>2016</v>
      </c>
      <c r="B65" s="55" t="s">
        <v>56</v>
      </c>
      <c r="C65" s="58" t="s">
        <v>57</v>
      </c>
      <c r="D65" s="56" t="s">
        <v>161</v>
      </c>
      <c r="E65" s="56">
        <v>7</v>
      </c>
      <c r="F65" s="57">
        <v>43610050</v>
      </c>
    </row>
    <row r="66" spans="1:8" s="46" customFormat="1" hidden="1" outlineLevel="2" x14ac:dyDescent="0.25">
      <c r="A66" s="55">
        <v>2017</v>
      </c>
      <c r="B66" s="55" t="s">
        <v>56</v>
      </c>
      <c r="C66" s="55" t="s">
        <v>57</v>
      </c>
      <c r="D66" s="56" t="s">
        <v>161</v>
      </c>
      <c r="E66" s="56">
        <v>7</v>
      </c>
      <c r="F66" s="57">
        <v>8428300</v>
      </c>
    </row>
    <row r="67" spans="1:8" s="46" customFormat="1" hidden="1" outlineLevel="2" x14ac:dyDescent="0.25">
      <c r="A67" s="58">
        <v>2018</v>
      </c>
      <c r="B67" s="58" t="s">
        <v>56</v>
      </c>
      <c r="C67" s="58" t="s">
        <v>57</v>
      </c>
      <c r="D67" s="59" t="s">
        <v>161</v>
      </c>
      <c r="E67" s="59">
        <v>1</v>
      </c>
      <c r="F67" s="60">
        <v>3159500</v>
      </c>
    </row>
    <row r="68" spans="1:8" s="46" customFormat="1" outlineLevel="1" collapsed="1" x14ac:dyDescent="0.25">
      <c r="A68" s="58"/>
      <c r="B68" s="58"/>
      <c r="C68" s="45" t="s">
        <v>158</v>
      </c>
      <c r="D68" s="59"/>
      <c r="E68" s="59"/>
      <c r="F68" s="60">
        <f>SUBTOTAL(9,F64:F67)</f>
        <v>60486350</v>
      </c>
    </row>
    <row r="69" spans="1:8" s="46" customFormat="1" x14ac:dyDescent="0.25">
      <c r="A69" s="58"/>
      <c r="B69" s="58"/>
      <c r="C69" s="45" t="s">
        <v>159</v>
      </c>
      <c r="D69" s="59"/>
      <c r="E69" s="59"/>
      <c r="F69" s="60">
        <f>SUBTOTAL(9,F43:F67)</f>
        <v>350100278.20000005</v>
      </c>
      <c r="H69" s="62">
        <f>F69/D9</f>
        <v>0.94566047324474667</v>
      </c>
    </row>
    <row r="70" spans="1:8" s="46" customFormat="1" x14ac:dyDescent="0.25">
      <c r="A70" s="45"/>
      <c r="B70" s="45"/>
      <c r="C70" s="45"/>
      <c r="D70" s="52"/>
      <c r="E70" s="52"/>
      <c r="F70" s="53"/>
    </row>
    <row r="72" spans="1:8" ht="15.75" thickBot="1" x14ac:dyDescent="0.3">
      <c r="A72" s="33" t="s">
        <v>169</v>
      </c>
    </row>
    <row r="73" spans="1:8" ht="15.75" thickBot="1" x14ac:dyDescent="0.3">
      <c r="A73" s="21"/>
      <c r="B73" s="21" t="s">
        <v>167</v>
      </c>
      <c r="C73" s="21" t="s">
        <v>161</v>
      </c>
      <c r="D73" s="21" t="s">
        <v>168</v>
      </c>
      <c r="E73" s="21" t="s">
        <v>162</v>
      </c>
      <c r="F73" s="21" t="s">
        <v>166</v>
      </c>
      <c r="G73" s="21" t="s">
        <v>64</v>
      </c>
    </row>
    <row r="74" spans="1:8" ht="5.25" customHeight="1" x14ac:dyDescent="0.25">
      <c r="A74" s="23"/>
      <c r="B74" s="23"/>
      <c r="C74" s="23"/>
      <c r="D74" s="23"/>
      <c r="E74" s="23"/>
      <c r="F74" s="23"/>
    </row>
    <row r="75" spans="1:8" x14ac:dyDescent="0.25">
      <c r="A75" s="37">
        <v>2015</v>
      </c>
      <c r="B75" s="16">
        <f>SUMIF($D$13:$D$16,B73,$F$13:$F$16)</f>
        <v>105100</v>
      </c>
      <c r="C75" s="16">
        <f>SUMIF($D$13:$D$16,C73,$F$13:$F$16)</f>
        <v>20309500</v>
      </c>
      <c r="D75" s="16">
        <f>SUMIF($D$13:$D$16,D73,$F$13:$F$16)</f>
        <v>10383939.4</v>
      </c>
      <c r="E75" s="16">
        <f>SUMIF($D$13:$D$16,E73,$F$13:$F$16)</f>
        <v>0</v>
      </c>
      <c r="F75" s="16">
        <f>SUMIF($D$13:$D$16,F73,$F$13:$F$16)</f>
        <v>0</v>
      </c>
      <c r="G75" s="61">
        <f>SUM(B75:F75)</f>
        <v>30798539.399999999</v>
      </c>
    </row>
    <row r="76" spans="1:8" x14ac:dyDescent="0.25">
      <c r="A76" s="37">
        <v>2016</v>
      </c>
      <c r="B76" s="16">
        <f>SUMIF($D$20:$D$23,B73,$F$20:$F$23)</f>
        <v>5739500</v>
      </c>
      <c r="C76" s="16">
        <f>SUMIF($D$20:$D$23,C73,$F$20:$F$23)</f>
        <v>43610050</v>
      </c>
      <c r="D76" s="16">
        <f>SUMIF($D$20:$D$23,D73,$F$20:$F$23)</f>
        <v>2503000</v>
      </c>
      <c r="E76" s="16">
        <f>SUMIF($D$20:$D$23,E73,$F$20:$F$23)</f>
        <v>500500</v>
      </c>
      <c r="F76" s="16">
        <f>SUMIF($D$20:$D$23,F73,$F$20:$F$23)</f>
        <v>0</v>
      </c>
      <c r="G76" s="61">
        <f t="shared" ref="G76:G78" si="3">SUM(B76:F76)</f>
        <v>52353050</v>
      </c>
    </row>
    <row r="77" spans="1:8" x14ac:dyDescent="0.25">
      <c r="A77" s="37">
        <v>2017</v>
      </c>
      <c r="B77" s="16">
        <f>SUMIF($D$27:$D$30,B73,$F$27:$F$30)</f>
        <v>80544000</v>
      </c>
      <c r="C77" s="16">
        <f>SUMIF($D$27:$D$30,C73,$F$27:$F$30)</f>
        <v>8428300</v>
      </c>
      <c r="D77" s="16">
        <f>SUMIF($D$27:$D$30,D73,$F$27:$F$30)</f>
        <v>31888.799999999999</v>
      </c>
      <c r="E77" s="16">
        <f>SUMIF($D$27:$D$30,E73,$F$27:$F$30)</f>
        <v>0</v>
      </c>
      <c r="F77" s="16">
        <f>SUMIF($D$27:$D$30,F73,$F$27:$F$30)</f>
        <v>25020000</v>
      </c>
      <c r="G77" s="61">
        <f t="shared" si="3"/>
        <v>114024188.8</v>
      </c>
    </row>
    <row r="78" spans="1:8" x14ac:dyDescent="0.25">
      <c r="A78" s="37">
        <v>2018</v>
      </c>
      <c r="B78" s="16">
        <f>SUMIF($D$34:$D$38,B73,$F$34:$F$38)</f>
        <v>21000</v>
      </c>
      <c r="C78" s="16">
        <f>SUMIF($D$34:$D$38,C73,$F$34:$F$38)</f>
        <v>3159500</v>
      </c>
      <c r="D78" s="16">
        <f>SUMIF($D$34:$D$38,D73,$F$34:$F$38)</f>
        <v>0</v>
      </c>
      <c r="E78" s="16">
        <f>SUMIF($D$34:$D$38,E73,$F$34:$F$38)</f>
        <v>149744000</v>
      </c>
      <c r="F78" s="16">
        <f>SUMIF($D$34:$D$38,F73,$F$34:$F$38)</f>
        <v>0</v>
      </c>
      <c r="G78" s="61">
        <f t="shared" si="3"/>
        <v>152924500</v>
      </c>
    </row>
    <row r="79" spans="1:8" x14ac:dyDescent="0.25">
      <c r="A79" s="38"/>
      <c r="B79" s="39">
        <f>SUM(B75:B78)</f>
        <v>86409600</v>
      </c>
      <c r="C79" s="39">
        <f>SUM(C75:C78)</f>
        <v>75507350</v>
      </c>
      <c r="D79" s="39">
        <f>SUM(D75:D78)</f>
        <v>12918828.200000001</v>
      </c>
      <c r="E79" s="39">
        <f>SUM(E75:E78)</f>
        <v>150244500</v>
      </c>
      <c r="F79" s="39">
        <f>SUM(F75:F78)</f>
        <v>25020000</v>
      </c>
      <c r="G79" s="39">
        <f>SUM(B79:F79)</f>
        <v>350100278.19999999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showGridLines="0" tabSelected="1" topLeftCell="A50" workbookViewId="0">
      <selection activeCell="F76" sqref="F76"/>
    </sheetView>
  </sheetViews>
  <sheetFormatPr defaultRowHeight="15" outlineLevelRow="2" x14ac:dyDescent="0.25"/>
  <cols>
    <col min="2" max="2" width="22.7109375" customWidth="1"/>
    <col min="3" max="3" width="33.5703125" customWidth="1"/>
    <col min="4" max="4" width="19.7109375" style="13" customWidth="1"/>
    <col min="5" max="5" width="15.28515625" style="13" bestFit="1" customWidth="1"/>
    <col min="6" max="6" width="15.42578125" bestFit="1" customWidth="1"/>
    <col min="7" max="7" width="15.28515625" bestFit="1" customWidth="1"/>
    <col min="8" max="9" width="14.28515625" bestFit="1" customWidth="1"/>
    <col min="10" max="10" width="15.28515625" bestFit="1" customWidth="1"/>
  </cols>
  <sheetData>
    <row r="1" spans="1:9" ht="26.25" customHeight="1" thickBot="1" x14ac:dyDescent="0.3">
      <c r="A1" s="80" t="s">
        <v>0</v>
      </c>
      <c r="B1" s="80"/>
      <c r="C1" s="80"/>
      <c r="D1" s="80"/>
      <c r="E1" s="80"/>
      <c r="F1" s="80"/>
      <c r="G1" s="80"/>
    </row>
    <row r="2" spans="1:9" ht="15.75" thickTop="1" x14ac:dyDescent="0.25">
      <c r="A2" s="17"/>
    </row>
    <row r="3" spans="1:9" ht="15.75" thickBot="1" x14ac:dyDescent="0.3">
      <c r="A3" s="33" t="s">
        <v>150</v>
      </c>
    </row>
    <row r="4" spans="1:9" s="13" customFormat="1" ht="15.75" thickBot="1" x14ac:dyDescent="0.3">
      <c r="A4" s="20" t="s">
        <v>144</v>
      </c>
      <c r="B4" s="21" t="s">
        <v>145</v>
      </c>
      <c r="C4" s="21" t="s">
        <v>146</v>
      </c>
      <c r="D4" s="22" t="s">
        <v>147</v>
      </c>
    </row>
    <row r="5" spans="1:9" x14ac:dyDescent="0.25">
      <c r="A5" s="41">
        <v>2015</v>
      </c>
      <c r="B5" s="42">
        <f>'2015'!B33</f>
        <v>30</v>
      </c>
      <c r="C5" s="42">
        <f>'2015'!C33</f>
        <v>40</v>
      </c>
      <c r="D5" s="34">
        <f>'2015'!D33</f>
        <v>34267339.399999999</v>
      </c>
    </row>
    <row r="6" spans="1:9" x14ac:dyDescent="0.25">
      <c r="A6" s="41">
        <v>2016</v>
      </c>
      <c r="B6" s="42">
        <f>'2016'!B18</f>
        <v>15</v>
      </c>
      <c r="C6" s="42">
        <f>'2016'!C18</f>
        <v>25</v>
      </c>
      <c r="D6" s="34">
        <f>'2016'!D18</f>
        <v>54258785</v>
      </c>
    </row>
    <row r="7" spans="1:9" x14ac:dyDescent="0.25">
      <c r="A7" s="41">
        <v>2017</v>
      </c>
      <c r="B7" s="42">
        <f>'2017'!B26</f>
        <v>23</v>
      </c>
      <c r="C7" s="42">
        <f>'2017'!C26</f>
        <v>79</v>
      </c>
      <c r="D7" s="34">
        <f>'2017'!D26</f>
        <v>115512610.3</v>
      </c>
    </row>
    <row r="8" spans="1:9" ht="15.75" thickBot="1" x14ac:dyDescent="0.3">
      <c r="A8" s="43">
        <v>2018</v>
      </c>
      <c r="B8" s="44">
        <f>'2018'!B17</f>
        <v>14</v>
      </c>
      <c r="C8" s="44">
        <f>'2018'!C17</f>
        <v>35</v>
      </c>
      <c r="D8" s="35">
        <f>'2018'!D17</f>
        <v>166179000</v>
      </c>
    </row>
    <row r="9" spans="1:9" ht="15.75" thickBot="1" x14ac:dyDescent="0.3">
      <c r="A9" s="49" t="s">
        <v>64</v>
      </c>
      <c r="B9" s="50"/>
      <c r="C9" s="50"/>
      <c r="D9" s="51">
        <f>SUM(D5:D8)</f>
        <v>370217734.69999999</v>
      </c>
    </row>
    <row r="11" spans="1:9" ht="15.75" thickBot="1" x14ac:dyDescent="0.3">
      <c r="A11" s="33" t="s">
        <v>151</v>
      </c>
    </row>
    <row r="12" spans="1:9" ht="15.75" thickBot="1" x14ac:dyDescent="0.3">
      <c r="A12" s="21" t="s">
        <v>144</v>
      </c>
      <c r="B12" s="21" t="s">
        <v>1</v>
      </c>
      <c r="C12" s="21" t="s">
        <v>149</v>
      </c>
      <c r="D12" s="21" t="s">
        <v>163</v>
      </c>
      <c r="E12" s="21" t="s">
        <v>146</v>
      </c>
      <c r="F12" s="21" t="s">
        <v>147</v>
      </c>
      <c r="G12" s="21" t="s">
        <v>148</v>
      </c>
    </row>
    <row r="13" spans="1:9" x14ac:dyDescent="0.25">
      <c r="A13" s="18">
        <v>2015</v>
      </c>
      <c r="B13" t="s">
        <v>107</v>
      </c>
      <c r="C13" t="s">
        <v>108</v>
      </c>
      <c r="D13" s="13" t="s">
        <v>167</v>
      </c>
      <c r="E13" s="23">
        <v>2</v>
      </c>
      <c r="F13" s="16">
        <v>105100</v>
      </c>
      <c r="G13" s="25">
        <f>F13/$D$5</f>
        <v>3.0670604091311508E-3</v>
      </c>
    </row>
    <row r="14" spans="1:9" x14ac:dyDescent="0.25">
      <c r="A14" s="18">
        <v>2015</v>
      </c>
      <c r="B14" s="19" t="s">
        <v>56</v>
      </c>
      <c r="C14" t="s">
        <v>57</v>
      </c>
      <c r="D14" s="13" t="s">
        <v>161</v>
      </c>
      <c r="E14" s="13">
        <v>2</v>
      </c>
      <c r="F14" s="16">
        <v>5288500</v>
      </c>
      <c r="G14" s="25">
        <f>F14/$D$5</f>
        <v>0.15433062772302655</v>
      </c>
      <c r="I14" s="24"/>
    </row>
    <row r="15" spans="1:9" x14ac:dyDescent="0.25">
      <c r="A15" s="18">
        <v>2015</v>
      </c>
      <c r="B15" s="2" t="s">
        <v>7</v>
      </c>
      <c r="C15" t="s">
        <v>8</v>
      </c>
      <c r="D15" s="13" t="s">
        <v>168</v>
      </c>
      <c r="E15" s="13">
        <v>10</v>
      </c>
      <c r="F15" s="16">
        <v>10383939.4</v>
      </c>
      <c r="G15" s="25">
        <f>F15/$D$5</f>
        <v>0.30302730185116156</v>
      </c>
    </row>
    <row r="16" spans="1:9" x14ac:dyDescent="0.25">
      <c r="A16" s="18">
        <v>2015</v>
      </c>
      <c r="B16" s="19" t="s">
        <v>54</v>
      </c>
      <c r="C16" t="s">
        <v>55</v>
      </c>
      <c r="D16" s="13" t="s">
        <v>161</v>
      </c>
      <c r="E16" s="13">
        <v>1</v>
      </c>
      <c r="F16" s="16">
        <v>15021000</v>
      </c>
      <c r="G16" s="25">
        <f>F16/$D$5</f>
        <v>0.43834742536212196</v>
      </c>
      <c r="H16" s="27">
        <f>SUM(G13:G16)</f>
        <v>0.89877241534544128</v>
      </c>
    </row>
    <row r="17" spans="1:9" x14ac:dyDescent="0.25">
      <c r="A17" s="30"/>
      <c r="B17" s="30"/>
      <c r="C17" s="30"/>
      <c r="D17" s="36"/>
      <c r="E17" s="31">
        <f>SUM(E13:E16)</f>
        <v>15</v>
      </c>
      <c r="F17" s="32">
        <f>SUM(F13:F16)</f>
        <v>30798539.399999999</v>
      </c>
      <c r="G17" s="30"/>
    </row>
    <row r="18" spans="1:9" ht="15.75" thickBot="1" x14ac:dyDescent="0.3"/>
    <row r="19" spans="1:9" ht="15.75" thickBot="1" x14ac:dyDescent="0.3">
      <c r="A19" s="21" t="s">
        <v>144</v>
      </c>
      <c r="B19" s="21" t="s">
        <v>1</v>
      </c>
      <c r="C19" s="21" t="s">
        <v>149</v>
      </c>
      <c r="D19" s="21" t="s">
        <v>163</v>
      </c>
      <c r="E19" s="21" t="s">
        <v>146</v>
      </c>
      <c r="F19" s="21" t="s">
        <v>147</v>
      </c>
      <c r="G19" s="21" t="s">
        <v>148</v>
      </c>
    </row>
    <row r="20" spans="1:9" x14ac:dyDescent="0.25">
      <c r="A20" s="18">
        <v>2016</v>
      </c>
      <c r="B20" t="s">
        <v>138</v>
      </c>
      <c r="C20" s="28" t="s">
        <v>139</v>
      </c>
      <c r="D20" s="13" t="s">
        <v>162</v>
      </c>
      <c r="E20" s="23">
        <v>1</v>
      </c>
      <c r="F20" s="4">
        <v>500500</v>
      </c>
      <c r="G20" s="25">
        <f>F20/$D$6</f>
        <v>9.2243127080711453E-3</v>
      </c>
    </row>
    <row r="21" spans="1:9" x14ac:dyDescent="0.25">
      <c r="A21" s="18">
        <v>2016</v>
      </c>
      <c r="B21" s="2" t="s">
        <v>7</v>
      </c>
      <c r="C21" s="2" t="s">
        <v>8</v>
      </c>
      <c r="D21" s="13" t="s">
        <v>164</v>
      </c>
      <c r="E21" s="11">
        <v>3</v>
      </c>
      <c r="F21" s="4">
        <v>2503000</v>
      </c>
      <c r="G21" s="25">
        <f>F21/$D$6</f>
        <v>4.6130778637966184E-2</v>
      </c>
    </row>
    <row r="22" spans="1:9" x14ac:dyDescent="0.25">
      <c r="A22" s="18">
        <v>2016</v>
      </c>
      <c r="B22" s="2" t="s">
        <v>56</v>
      </c>
      <c r="C22" s="2" t="s">
        <v>57</v>
      </c>
      <c r="D22" s="13" t="s">
        <v>161</v>
      </c>
      <c r="E22" s="11">
        <v>7</v>
      </c>
      <c r="F22" s="4">
        <v>43610050</v>
      </c>
      <c r="G22" s="25">
        <f t="shared" ref="G22" si="0">F22/$D$6</f>
        <v>0.80374173509414193</v>
      </c>
      <c r="H22" s="27">
        <f>SUM(G20:G22)</f>
        <v>0.85909682644017926</v>
      </c>
    </row>
    <row r="23" spans="1:9" x14ac:dyDescent="0.25">
      <c r="A23" s="30"/>
      <c r="B23" s="30"/>
      <c r="C23" s="30"/>
      <c r="D23" s="36"/>
      <c r="E23" s="31">
        <f>SUM(E20:E22)</f>
        <v>11</v>
      </c>
      <c r="F23" s="32">
        <f>SUM(F20:F22)</f>
        <v>46613550</v>
      </c>
      <c r="G23" s="30"/>
    </row>
    <row r="24" spans="1:9" ht="15.75" thickBot="1" x14ac:dyDescent="0.3"/>
    <row r="25" spans="1:9" ht="15.75" thickBot="1" x14ac:dyDescent="0.3">
      <c r="A25" s="21" t="s">
        <v>144</v>
      </c>
      <c r="B25" s="21" t="s">
        <v>1</v>
      </c>
      <c r="C25" s="21" t="s">
        <v>149</v>
      </c>
      <c r="D25" s="21" t="s">
        <v>163</v>
      </c>
      <c r="E25" s="21" t="s">
        <v>146</v>
      </c>
      <c r="F25" s="21" t="s">
        <v>147</v>
      </c>
      <c r="G25" s="21" t="s">
        <v>148</v>
      </c>
    </row>
    <row r="26" spans="1:9" x14ac:dyDescent="0.25">
      <c r="A26" s="18">
        <v>2017</v>
      </c>
      <c r="B26" s="2" t="s">
        <v>7</v>
      </c>
      <c r="C26" s="2" t="s">
        <v>8</v>
      </c>
      <c r="D26" s="13" t="s">
        <v>164</v>
      </c>
      <c r="E26" s="23">
        <v>1</v>
      </c>
      <c r="F26" s="26">
        <v>31888.799999999999</v>
      </c>
      <c r="G26" s="25">
        <f>F26/$D$7</f>
        <v>2.7606336587131908E-4</v>
      </c>
    </row>
    <row r="27" spans="1:9" x14ac:dyDescent="0.25">
      <c r="A27" s="18">
        <v>2017</v>
      </c>
      <c r="B27" s="2" t="s">
        <v>56</v>
      </c>
      <c r="C27" s="2" t="s">
        <v>57</v>
      </c>
      <c r="D27" s="13" t="s">
        <v>161</v>
      </c>
      <c r="E27" s="13">
        <v>7</v>
      </c>
      <c r="F27" s="26">
        <v>8428300</v>
      </c>
      <c r="G27" s="25">
        <f>F27/$D$7</f>
        <v>7.2964328120632901E-2</v>
      </c>
    </row>
    <row r="28" spans="1:9" x14ac:dyDescent="0.25">
      <c r="A28" s="18">
        <v>2017</v>
      </c>
      <c r="B28" s="2" t="s">
        <v>97</v>
      </c>
      <c r="C28" s="2" t="s">
        <v>96</v>
      </c>
      <c r="D28" s="13" t="s">
        <v>166</v>
      </c>
      <c r="E28" s="13">
        <v>32</v>
      </c>
      <c r="F28" s="26">
        <v>25020000</v>
      </c>
      <c r="G28" s="25">
        <f t="shared" ref="G28" si="1">F28/$D$7</f>
        <v>0.21659972824629348</v>
      </c>
      <c r="I28" s="24"/>
    </row>
    <row r="29" spans="1:9" x14ac:dyDescent="0.25">
      <c r="A29" s="18">
        <v>2017</v>
      </c>
      <c r="B29" t="s">
        <v>107</v>
      </c>
      <c r="C29" t="s">
        <v>108</v>
      </c>
      <c r="D29" s="13" t="s">
        <v>167</v>
      </c>
      <c r="E29" s="13">
        <v>13</v>
      </c>
      <c r="F29" s="16">
        <v>80544000</v>
      </c>
      <c r="G29" s="25">
        <f>F29/$D$7</f>
        <v>0.69727452085809194</v>
      </c>
      <c r="H29" s="27">
        <f>SUM(G26:G29)</f>
        <v>0.9871146405908896</v>
      </c>
    </row>
    <row r="30" spans="1:9" x14ac:dyDescent="0.25">
      <c r="A30" s="30"/>
      <c r="B30" s="30"/>
      <c r="C30" s="30"/>
      <c r="D30" s="36"/>
      <c r="E30" s="31">
        <f>SUM(E26:E29)</f>
        <v>53</v>
      </c>
      <c r="F30" s="32">
        <f>SUM(F26:F29)</f>
        <v>114024188.8</v>
      </c>
      <c r="G30" s="30"/>
    </row>
    <row r="31" spans="1:9" ht="15.75" thickBot="1" x14ac:dyDescent="0.3"/>
    <row r="32" spans="1:9" ht="15.75" thickBot="1" x14ac:dyDescent="0.3">
      <c r="A32" s="21" t="s">
        <v>144</v>
      </c>
      <c r="B32" s="21" t="s">
        <v>1</v>
      </c>
      <c r="C32" s="21" t="s">
        <v>149</v>
      </c>
      <c r="D32" s="21" t="s">
        <v>163</v>
      </c>
      <c r="E32" s="21" t="s">
        <v>146</v>
      </c>
      <c r="F32" s="21" t="s">
        <v>147</v>
      </c>
      <c r="G32" s="21" t="s">
        <v>148</v>
      </c>
    </row>
    <row r="33" spans="1:10" x14ac:dyDescent="0.25">
      <c r="A33" s="18">
        <v>2018</v>
      </c>
      <c r="B33" t="s">
        <v>107</v>
      </c>
      <c r="C33" t="s">
        <v>108</v>
      </c>
      <c r="D33" s="13" t="s">
        <v>167</v>
      </c>
      <c r="E33" s="48">
        <v>1</v>
      </c>
      <c r="F33" s="16">
        <v>21000</v>
      </c>
      <c r="G33" s="25">
        <f t="shared" ref="G33:G37" si="2">F33/$D$8</f>
        <v>1.2636975791164949E-4</v>
      </c>
    </row>
    <row r="34" spans="1:10" x14ac:dyDescent="0.25">
      <c r="A34" s="18">
        <v>2018</v>
      </c>
      <c r="B34" s="2" t="s">
        <v>56</v>
      </c>
      <c r="C34" s="2" t="s">
        <v>57</v>
      </c>
      <c r="D34" s="13" t="s">
        <v>161</v>
      </c>
      <c r="E34" s="48">
        <v>1</v>
      </c>
      <c r="F34" s="16">
        <v>3159500</v>
      </c>
      <c r="G34" s="25">
        <f t="shared" si="2"/>
        <v>1.9012630958183646E-2</v>
      </c>
    </row>
    <row r="35" spans="1:10" x14ac:dyDescent="0.25">
      <c r="A35" s="18">
        <v>2018</v>
      </c>
      <c r="B35" s="2" t="s">
        <v>124</v>
      </c>
      <c r="C35" s="29" t="s">
        <v>125</v>
      </c>
      <c r="D35" s="13" t="s">
        <v>162</v>
      </c>
      <c r="E35" s="13">
        <v>9</v>
      </c>
      <c r="F35" s="16">
        <v>17854000</v>
      </c>
      <c r="G35" s="25">
        <f t="shared" si="2"/>
        <v>0.10743836465498047</v>
      </c>
    </row>
    <row r="36" spans="1:10" x14ac:dyDescent="0.25">
      <c r="A36" s="18">
        <v>2018</v>
      </c>
      <c r="B36" s="2" t="s">
        <v>126</v>
      </c>
      <c r="C36" s="29" t="s">
        <v>127</v>
      </c>
      <c r="D36" s="13" t="s">
        <v>162</v>
      </c>
      <c r="E36" s="13">
        <v>2</v>
      </c>
      <c r="F36" s="16">
        <v>20000000</v>
      </c>
      <c r="G36" s="25">
        <f t="shared" si="2"/>
        <v>0.12035215039204714</v>
      </c>
    </row>
    <row r="37" spans="1:10" x14ac:dyDescent="0.25">
      <c r="A37" s="18">
        <v>2018</v>
      </c>
      <c r="B37" t="s">
        <v>138</v>
      </c>
      <c r="C37" s="28" t="s">
        <v>139</v>
      </c>
      <c r="D37" s="13" t="s">
        <v>162</v>
      </c>
      <c r="E37" s="13">
        <v>8</v>
      </c>
      <c r="F37" s="16">
        <v>111890000</v>
      </c>
      <c r="G37" s="25">
        <f t="shared" si="2"/>
        <v>0.67331010536830771</v>
      </c>
      <c r="H37" s="27">
        <f>SUM(G33:G37)</f>
        <v>0.92023962113143054</v>
      </c>
      <c r="J37" s="24"/>
    </row>
    <row r="38" spans="1:10" x14ac:dyDescent="0.25">
      <c r="A38" s="30"/>
      <c r="B38" s="30"/>
      <c r="C38" s="30"/>
      <c r="D38" s="36"/>
      <c r="E38" s="31">
        <f>SUM(E33:E37)</f>
        <v>21</v>
      </c>
      <c r="F38" s="32">
        <f>SUM(F33:F37)</f>
        <v>152924500</v>
      </c>
      <c r="G38" s="30"/>
    </row>
    <row r="40" spans="1:10" ht="15.75" thickBot="1" x14ac:dyDescent="0.3">
      <c r="A40" s="33" t="s">
        <v>160</v>
      </c>
    </row>
    <row r="41" spans="1:10" ht="15.75" thickBot="1" x14ac:dyDescent="0.3">
      <c r="A41" s="21" t="s">
        <v>144</v>
      </c>
      <c r="B41" s="21" t="s">
        <v>1</v>
      </c>
      <c r="C41" s="21" t="s">
        <v>251</v>
      </c>
      <c r="D41" s="21" t="s">
        <v>163</v>
      </c>
      <c r="E41" s="21" t="s">
        <v>146</v>
      </c>
      <c r="F41" s="21" t="s">
        <v>147</v>
      </c>
    </row>
    <row r="42" spans="1:10" hidden="1" outlineLevel="2" x14ac:dyDescent="0.25">
      <c r="A42" s="58">
        <v>2018</v>
      </c>
      <c r="B42" s="58" t="s">
        <v>124</v>
      </c>
      <c r="C42" s="58" t="s">
        <v>125</v>
      </c>
      <c r="D42" s="59" t="s">
        <v>162</v>
      </c>
      <c r="E42" s="59">
        <v>9</v>
      </c>
      <c r="F42" s="60">
        <v>17854000</v>
      </c>
    </row>
    <row r="43" spans="1:10" outlineLevel="1" collapsed="1" x14ac:dyDescent="0.25">
      <c r="A43" s="58"/>
      <c r="B43" s="58"/>
      <c r="C43" s="45" t="s">
        <v>249</v>
      </c>
      <c r="D43" s="59"/>
      <c r="E43" s="59"/>
      <c r="F43" s="60">
        <f>SUBTOTAL(9,F42:F42)</f>
        <v>17854000</v>
      </c>
    </row>
    <row r="44" spans="1:10" hidden="1" outlineLevel="2" x14ac:dyDescent="0.25">
      <c r="A44" s="55">
        <v>2016</v>
      </c>
      <c r="B44" s="54" t="s">
        <v>138</v>
      </c>
      <c r="C44" s="54" t="s">
        <v>139</v>
      </c>
      <c r="D44" s="56" t="s">
        <v>162</v>
      </c>
      <c r="E44" s="56">
        <v>1</v>
      </c>
      <c r="F44" s="57">
        <v>500500</v>
      </c>
    </row>
    <row r="45" spans="1:10" hidden="1" outlineLevel="2" x14ac:dyDescent="0.25">
      <c r="A45" s="58">
        <v>2018</v>
      </c>
      <c r="B45" s="58" t="s">
        <v>138</v>
      </c>
      <c r="C45" s="58" t="s">
        <v>139</v>
      </c>
      <c r="D45" s="59" t="s">
        <v>162</v>
      </c>
      <c r="E45" s="59">
        <v>8</v>
      </c>
      <c r="F45" s="60">
        <v>111890000</v>
      </c>
    </row>
    <row r="46" spans="1:10" outlineLevel="1" collapsed="1" x14ac:dyDescent="0.25">
      <c r="A46" s="58"/>
      <c r="B46" s="58"/>
      <c r="C46" s="45" t="s">
        <v>250</v>
      </c>
      <c r="D46" s="59"/>
      <c r="E46" s="59"/>
      <c r="F46" s="60">
        <f>SUBTOTAL(9,F44:F45)</f>
        <v>112390500</v>
      </c>
    </row>
    <row r="47" spans="1:10" hidden="1" outlineLevel="2" x14ac:dyDescent="0.25">
      <c r="A47" s="55">
        <v>2015</v>
      </c>
      <c r="B47" s="55" t="s">
        <v>107</v>
      </c>
      <c r="C47" s="55" t="s">
        <v>108</v>
      </c>
      <c r="D47" s="56" t="s">
        <v>167</v>
      </c>
      <c r="E47" s="56">
        <v>2</v>
      </c>
      <c r="F47" s="57">
        <v>105100</v>
      </c>
    </row>
    <row r="48" spans="1:10" hidden="1" outlineLevel="2" x14ac:dyDescent="0.25">
      <c r="A48" s="55">
        <v>2017</v>
      </c>
      <c r="B48" s="55" t="s">
        <v>107</v>
      </c>
      <c r="C48" s="58" t="s">
        <v>108</v>
      </c>
      <c r="D48" s="56" t="s">
        <v>167</v>
      </c>
      <c r="E48" s="56">
        <v>13</v>
      </c>
      <c r="F48" s="57">
        <v>80544000</v>
      </c>
    </row>
    <row r="49" spans="1:6" hidden="1" outlineLevel="2" x14ac:dyDescent="0.25">
      <c r="A49" s="58">
        <v>2018</v>
      </c>
      <c r="B49" s="58" t="s">
        <v>107</v>
      </c>
      <c r="C49" s="58" t="s">
        <v>108</v>
      </c>
      <c r="D49" s="59" t="s">
        <v>167</v>
      </c>
      <c r="E49" s="59">
        <v>1</v>
      </c>
      <c r="F49" s="60">
        <v>21000</v>
      </c>
    </row>
    <row r="50" spans="1:6" outlineLevel="1" collapsed="1" x14ac:dyDescent="0.25">
      <c r="A50" s="58"/>
      <c r="B50" s="58"/>
      <c r="C50" s="45" t="s">
        <v>152</v>
      </c>
      <c r="D50" s="59"/>
      <c r="E50" s="59"/>
      <c r="F50" s="60">
        <f>SUBTOTAL(9,F47:F49)</f>
        <v>80670100</v>
      </c>
    </row>
    <row r="51" spans="1:6" hidden="1" outlineLevel="2" x14ac:dyDescent="0.25">
      <c r="A51" s="58">
        <v>2018</v>
      </c>
      <c r="B51" s="58" t="s">
        <v>126</v>
      </c>
      <c r="C51" s="58" t="s">
        <v>127</v>
      </c>
      <c r="D51" s="59" t="s">
        <v>162</v>
      </c>
      <c r="E51" s="59">
        <v>2</v>
      </c>
      <c r="F51" s="60">
        <v>20000000</v>
      </c>
    </row>
    <row r="52" spans="1:6" outlineLevel="1" collapsed="1" x14ac:dyDescent="0.25">
      <c r="A52" s="58"/>
      <c r="B52" s="58"/>
      <c r="C52" s="45" t="s">
        <v>153</v>
      </c>
      <c r="D52" s="59"/>
      <c r="E52" s="59"/>
      <c r="F52" s="60">
        <f>SUBTOTAL(9,F51:F51)</f>
        <v>20000000</v>
      </c>
    </row>
    <row r="53" spans="1:6" hidden="1" outlineLevel="2" x14ac:dyDescent="0.25">
      <c r="A53" s="55">
        <v>2016</v>
      </c>
      <c r="B53" s="55" t="s">
        <v>67</v>
      </c>
      <c r="C53" s="58" t="s">
        <v>68</v>
      </c>
      <c r="D53" s="56" t="s">
        <v>167</v>
      </c>
      <c r="E53" s="56">
        <v>2</v>
      </c>
      <c r="F53" s="57">
        <v>5739500</v>
      </c>
    </row>
    <row r="54" spans="1:6" outlineLevel="1" collapsed="1" x14ac:dyDescent="0.25">
      <c r="A54" s="55"/>
      <c r="B54" s="55"/>
      <c r="C54" s="45" t="s">
        <v>154</v>
      </c>
      <c r="D54" s="56"/>
      <c r="E54" s="56"/>
      <c r="F54" s="57">
        <f>SUBTOTAL(9,F53:F53)</f>
        <v>5739500</v>
      </c>
    </row>
    <row r="55" spans="1:6" hidden="1" outlineLevel="2" x14ac:dyDescent="0.25">
      <c r="A55" s="55">
        <v>2015</v>
      </c>
      <c r="B55" s="55" t="s">
        <v>7</v>
      </c>
      <c r="C55" s="58" t="s">
        <v>8</v>
      </c>
      <c r="D55" s="56" t="s">
        <v>168</v>
      </c>
      <c r="E55" s="56">
        <v>10</v>
      </c>
      <c r="F55" s="57">
        <v>10383939.4</v>
      </c>
    </row>
    <row r="56" spans="1:6" hidden="1" outlineLevel="2" x14ac:dyDescent="0.25">
      <c r="A56" s="55">
        <v>2016</v>
      </c>
      <c r="B56" s="55" t="s">
        <v>7</v>
      </c>
      <c r="C56" s="58" t="s">
        <v>8</v>
      </c>
      <c r="D56" s="56" t="s">
        <v>164</v>
      </c>
      <c r="E56" s="56">
        <v>3</v>
      </c>
      <c r="F56" s="57">
        <v>2503000</v>
      </c>
    </row>
    <row r="57" spans="1:6" hidden="1" outlineLevel="2" x14ac:dyDescent="0.25">
      <c r="A57" s="55">
        <v>2017</v>
      </c>
      <c r="B57" s="55" t="s">
        <v>7</v>
      </c>
      <c r="C57" s="58" t="s">
        <v>8</v>
      </c>
      <c r="D57" s="56" t="s">
        <v>164</v>
      </c>
      <c r="E57" s="56">
        <v>1</v>
      </c>
      <c r="F57" s="57">
        <v>31888.799999999999</v>
      </c>
    </row>
    <row r="58" spans="1:6" outlineLevel="1" collapsed="1" x14ac:dyDescent="0.25">
      <c r="A58" s="55"/>
      <c r="B58" s="55"/>
      <c r="C58" s="45" t="s">
        <v>155</v>
      </c>
      <c r="D58" s="56"/>
      <c r="E58" s="56"/>
      <c r="F58" s="57">
        <f>SUBTOTAL(9,F55:F57)</f>
        <v>12918828.200000001</v>
      </c>
    </row>
    <row r="59" spans="1:6" hidden="1" outlineLevel="2" x14ac:dyDescent="0.25">
      <c r="A59" s="55">
        <v>2017</v>
      </c>
      <c r="B59" s="55" t="s">
        <v>97</v>
      </c>
      <c r="C59" s="58" t="s">
        <v>96</v>
      </c>
      <c r="D59" s="56" t="s">
        <v>166</v>
      </c>
      <c r="E59" s="56">
        <v>32</v>
      </c>
      <c r="F59" s="57">
        <v>25020000</v>
      </c>
    </row>
    <row r="60" spans="1:6" outlineLevel="1" collapsed="1" x14ac:dyDescent="0.25">
      <c r="A60" s="55"/>
      <c r="B60" s="55"/>
      <c r="C60" s="45" t="s">
        <v>156</v>
      </c>
      <c r="D60" s="56"/>
      <c r="E60" s="56"/>
      <c r="F60" s="57">
        <f>SUBTOTAL(9,F59:F59)</f>
        <v>25020000</v>
      </c>
    </row>
    <row r="61" spans="1:6" s="46" customFormat="1" hidden="1" outlineLevel="2" x14ac:dyDescent="0.25">
      <c r="A61" s="55">
        <v>2015</v>
      </c>
      <c r="B61" s="55" t="s">
        <v>54</v>
      </c>
      <c r="C61" s="58" t="s">
        <v>55</v>
      </c>
      <c r="D61" s="56" t="s">
        <v>161</v>
      </c>
      <c r="E61" s="56">
        <v>1</v>
      </c>
      <c r="F61" s="57">
        <v>15021000</v>
      </c>
    </row>
    <row r="62" spans="1:6" s="46" customFormat="1" outlineLevel="1" collapsed="1" x14ac:dyDescent="0.25">
      <c r="A62" s="55"/>
      <c r="B62" s="55"/>
      <c r="C62" s="45" t="s">
        <v>157</v>
      </c>
      <c r="D62" s="56"/>
      <c r="E62" s="56"/>
      <c r="F62" s="57">
        <f>SUBTOTAL(9,F61:F61)</f>
        <v>15021000</v>
      </c>
    </row>
    <row r="63" spans="1:6" s="46" customFormat="1" hidden="1" outlineLevel="2" x14ac:dyDescent="0.25">
      <c r="A63" s="55">
        <v>2015</v>
      </c>
      <c r="B63" s="55" t="s">
        <v>56</v>
      </c>
      <c r="C63" s="58" t="s">
        <v>57</v>
      </c>
      <c r="D63" s="56" t="s">
        <v>161</v>
      </c>
      <c r="E63" s="56">
        <v>2</v>
      </c>
      <c r="F63" s="57">
        <v>5288500</v>
      </c>
    </row>
    <row r="64" spans="1:6" s="46" customFormat="1" hidden="1" outlineLevel="2" x14ac:dyDescent="0.25">
      <c r="A64" s="55">
        <v>2016</v>
      </c>
      <c r="B64" s="55" t="s">
        <v>56</v>
      </c>
      <c r="C64" s="58" t="s">
        <v>57</v>
      </c>
      <c r="D64" s="56" t="s">
        <v>161</v>
      </c>
      <c r="E64" s="56">
        <v>7</v>
      </c>
      <c r="F64" s="57">
        <v>43610050</v>
      </c>
    </row>
    <row r="65" spans="1:8" s="46" customFormat="1" hidden="1" outlineLevel="2" x14ac:dyDescent="0.25">
      <c r="A65" s="55">
        <v>2017</v>
      </c>
      <c r="B65" s="55" t="s">
        <v>56</v>
      </c>
      <c r="C65" s="55" t="s">
        <v>57</v>
      </c>
      <c r="D65" s="56" t="s">
        <v>161</v>
      </c>
      <c r="E65" s="56">
        <v>7</v>
      </c>
      <c r="F65" s="57">
        <v>8428300</v>
      </c>
    </row>
    <row r="66" spans="1:8" s="46" customFormat="1" hidden="1" outlineLevel="2" x14ac:dyDescent="0.25">
      <c r="A66" s="58">
        <v>2018</v>
      </c>
      <c r="B66" s="58" t="s">
        <v>56</v>
      </c>
      <c r="C66" s="58" t="s">
        <v>57</v>
      </c>
      <c r="D66" s="59" t="s">
        <v>161</v>
      </c>
      <c r="E66" s="59">
        <v>1</v>
      </c>
      <c r="F66" s="60">
        <v>3159500</v>
      </c>
    </row>
    <row r="67" spans="1:8" s="46" customFormat="1" outlineLevel="1" collapsed="1" x14ac:dyDescent="0.25">
      <c r="A67" s="58"/>
      <c r="B67" s="58"/>
      <c r="C67" s="45" t="s">
        <v>158</v>
      </c>
      <c r="D67" s="59"/>
      <c r="E67" s="59"/>
      <c r="F67" s="60">
        <f>SUBTOTAL(9,F63:F66)</f>
        <v>60486350</v>
      </c>
    </row>
    <row r="68" spans="1:8" s="46" customFormat="1" x14ac:dyDescent="0.25">
      <c r="A68" s="58"/>
      <c r="B68" s="58"/>
      <c r="C68" s="45" t="s">
        <v>159</v>
      </c>
      <c r="D68" s="59"/>
      <c r="E68" s="59"/>
      <c r="F68" s="60">
        <f>SUBTOTAL(9,F42:F66)</f>
        <v>350100278.20000005</v>
      </c>
      <c r="H68" s="62">
        <f>F68/D9</f>
        <v>0.94566047324474667</v>
      </c>
    </row>
    <row r="69" spans="1:8" s="46" customFormat="1" x14ac:dyDescent="0.25">
      <c r="A69" s="45"/>
      <c r="B69" s="45"/>
      <c r="C69" s="45"/>
      <c r="D69" s="52"/>
      <c r="E69" s="52"/>
      <c r="F69" s="53"/>
    </row>
    <row r="71" spans="1:8" ht="15.75" thickBot="1" x14ac:dyDescent="0.3">
      <c r="A71" s="33" t="s">
        <v>169</v>
      </c>
    </row>
    <row r="72" spans="1:8" ht="15.75" thickBot="1" x14ac:dyDescent="0.3">
      <c r="A72" s="21"/>
      <c r="B72" s="21" t="s">
        <v>167</v>
      </c>
      <c r="C72" s="21" t="s">
        <v>161</v>
      </c>
      <c r="D72" s="21" t="s">
        <v>168</v>
      </c>
      <c r="E72" s="21" t="s">
        <v>162</v>
      </c>
      <c r="F72" s="21" t="s">
        <v>166</v>
      </c>
      <c r="G72" s="21" t="s">
        <v>64</v>
      </c>
    </row>
    <row r="73" spans="1:8" ht="5.25" customHeight="1" x14ac:dyDescent="0.25">
      <c r="A73" s="23"/>
      <c r="B73" s="23"/>
      <c r="C73" s="23"/>
      <c r="D73" s="23"/>
      <c r="E73" s="23"/>
      <c r="F73" s="23"/>
    </row>
    <row r="74" spans="1:8" x14ac:dyDescent="0.25">
      <c r="A74" s="37">
        <v>2015</v>
      </c>
      <c r="B74" s="16">
        <f>SUMIF($D$13:$D$16,B72,$F$13:$F$16)</f>
        <v>105100</v>
      </c>
      <c r="C74" s="16">
        <f>SUMIF($D$13:$D$16,C72,$F$13:$F$16)</f>
        <v>20309500</v>
      </c>
      <c r="D74" s="16">
        <f>SUMIF($D$13:$D$16,D72,$F$13:$F$16)</f>
        <v>10383939.4</v>
      </c>
      <c r="E74" s="16">
        <f>SUMIF($D$13:$D$16,E72,$F$13:$F$16)</f>
        <v>0</v>
      </c>
      <c r="F74" s="16">
        <f>SUMIF($D$13:$D$16,F72,$F$13:$F$16)</f>
        <v>0</v>
      </c>
      <c r="G74" s="61">
        <f>SUM(B74:F74)</f>
        <v>30798539.399999999</v>
      </c>
    </row>
    <row r="75" spans="1:8" x14ac:dyDescent="0.25">
      <c r="A75" s="37">
        <v>2016</v>
      </c>
      <c r="B75" s="16">
        <f>SUMIF($D$20:$D$22,B72,$F$20:$F$22)</f>
        <v>0</v>
      </c>
      <c r="C75" s="16">
        <f>SUMIF($D$20:$D$22,C72,$F$20:$F$22)</f>
        <v>43610050</v>
      </c>
      <c r="D75" s="16">
        <f>SUMIF($D$20:$D$22,D72,$F$20:$F$22)</f>
        <v>2503000</v>
      </c>
      <c r="E75" s="16">
        <f>SUMIF($D$20:$D$22,E72,$F$20:$F$22)</f>
        <v>500500</v>
      </c>
      <c r="F75" s="16">
        <f>SUMIF($D$20:$D$22,F72,$F$20:$F$22)</f>
        <v>0</v>
      </c>
      <c r="G75" s="61">
        <f t="shared" ref="G75:G77" si="3">SUM(B75:F75)</f>
        <v>46613550</v>
      </c>
    </row>
    <row r="76" spans="1:8" x14ac:dyDescent="0.25">
      <c r="A76" s="37">
        <v>2017</v>
      </c>
      <c r="B76" s="16">
        <f>SUMIF($D$26:$D$29,B72,$F$26:$F$29)</f>
        <v>80544000</v>
      </c>
      <c r="C76" s="16">
        <f>SUMIF($D$26:$D$29,C72,$F$26:$F$29)</f>
        <v>8428300</v>
      </c>
      <c r="D76" s="16">
        <f>SUMIF($D$26:$D$29,D72,$F$26:$F$29)</f>
        <v>31888.799999999999</v>
      </c>
      <c r="E76" s="16">
        <f>SUMIF($D$26:$D$29,E72,$F$26:$F$29)</f>
        <v>0</v>
      </c>
      <c r="F76" s="16">
        <f>SUMIF($D$26:$D$29,F72,$F$26:$F$29)</f>
        <v>25020000</v>
      </c>
      <c r="G76" s="61">
        <f t="shared" si="3"/>
        <v>114024188.8</v>
      </c>
    </row>
    <row r="77" spans="1:8" x14ac:dyDescent="0.25">
      <c r="A77" s="37">
        <v>2018</v>
      </c>
      <c r="B77" s="16">
        <f>SUMIF($D$33:$D$37,B72,$F$33:$F$37)</f>
        <v>21000</v>
      </c>
      <c r="C77" s="16">
        <f>SUMIF($D$33:$D$37,C72,$F$33:$F$37)</f>
        <v>3159500</v>
      </c>
      <c r="D77" s="16">
        <f>SUMIF($D$33:$D$37,D72,$F$33:$F$37)</f>
        <v>0</v>
      </c>
      <c r="E77" s="16">
        <f>SUMIF($D$33:$D$37,E72,$F$33:$F$37)</f>
        <v>149744000</v>
      </c>
      <c r="F77" s="16">
        <f>SUMIF($D$33:$D$37,F72,$F$33:$F$37)</f>
        <v>0</v>
      </c>
      <c r="G77" s="61">
        <f t="shared" si="3"/>
        <v>152924500</v>
      </c>
    </row>
    <row r="78" spans="1:8" x14ac:dyDescent="0.25">
      <c r="A78" s="38"/>
      <c r="B78" s="39">
        <f>SUM(B74:B77)</f>
        <v>80670100</v>
      </c>
      <c r="C78" s="39">
        <f>SUM(C74:C77)</f>
        <v>75507350</v>
      </c>
      <c r="D78" s="39">
        <f>SUM(D74:D77)</f>
        <v>12918828.200000001</v>
      </c>
      <c r="E78" s="39">
        <f>SUM(E74:E77)</f>
        <v>150244500</v>
      </c>
      <c r="F78" s="39">
        <f>SUM(F74:F77)</f>
        <v>25020000</v>
      </c>
      <c r="G78" s="39">
        <f>SUM(B78:F78)</f>
        <v>344360778.19999999</v>
      </c>
    </row>
  </sheetData>
  <sortState ref="A42:F66">
    <sortCondition ref="C42:C66"/>
  </sortState>
  <mergeCells count="1">
    <mergeCell ref="A1:G1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workbookViewId="0">
      <selection activeCell="A2" sqref="A2:D32"/>
    </sheetView>
  </sheetViews>
  <sheetFormatPr defaultRowHeight="15" x14ac:dyDescent="0.25"/>
  <cols>
    <col min="1" max="1" width="18" bestFit="1" customWidth="1"/>
    <col min="2" max="2" width="52.140625" bestFit="1" customWidth="1"/>
    <col min="3" max="3" width="17.5703125" bestFit="1" customWidth="1"/>
    <col min="4" max="4" width="14.28515625" bestFit="1" customWidth="1"/>
  </cols>
  <sheetData>
    <row r="1" spans="1:4" x14ac:dyDescent="0.25">
      <c r="A1" s="1" t="s">
        <v>141</v>
      </c>
      <c r="B1" s="1" t="s">
        <v>140</v>
      </c>
      <c r="C1" s="1"/>
      <c r="D1" s="1"/>
    </row>
    <row r="2" spans="1:4" x14ac:dyDescent="0.25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25">
      <c r="A3" s="2" t="s">
        <v>13</v>
      </c>
      <c r="B3" s="2" t="s">
        <v>14</v>
      </c>
      <c r="C3" s="3">
        <v>1</v>
      </c>
      <c r="D3" s="4">
        <v>3000</v>
      </c>
    </row>
    <row r="4" spans="1:4" x14ac:dyDescent="0.25">
      <c r="A4" s="2" t="s">
        <v>33</v>
      </c>
      <c r="B4" s="2" t="s">
        <v>34</v>
      </c>
      <c r="C4" s="3">
        <v>1</v>
      </c>
      <c r="D4" s="4">
        <v>3000</v>
      </c>
    </row>
    <row r="5" spans="1:4" x14ac:dyDescent="0.25">
      <c r="A5" s="2" t="s">
        <v>60</v>
      </c>
      <c r="B5" s="2" t="s">
        <v>61</v>
      </c>
      <c r="C5" s="3">
        <v>1</v>
      </c>
      <c r="D5" s="4">
        <v>4000</v>
      </c>
    </row>
    <row r="6" spans="1:4" x14ac:dyDescent="0.25">
      <c r="A6" s="2" t="s">
        <v>43</v>
      </c>
      <c r="B6" s="2" t="s">
        <v>44</v>
      </c>
      <c r="C6" s="3">
        <v>1</v>
      </c>
      <c r="D6" s="4">
        <v>4100</v>
      </c>
    </row>
    <row r="7" spans="1:4" x14ac:dyDescent="0.25">
      <c r="A7" s="2" t="s">
        <v>52</v>
      </c>
      <c r="B7" s="2" t="s">
        <v>53</v>
      </c>
      <c r="C7" s="3">
        <v>1</v>
      </c>
      <c r="D7" s="4">
        <v>4100</v>
      </c>
    </row>
    <row r="8" spans="1:4" x14ac:dyDescent="0.25">
      <c r="A8" s="2" t="s">
        <v>35</v>
      </c>
      <c r="B8" s="2" t="s">
        <v>36</v>
      </c>
      <c r="C8" s="3">
        <v>1</v>
      </c>
      <c r="D8" s="4">
        <v>5000</v>
      </c>
    </row>
    <row r="9" spans="1:4" x14ac:dyDescent="0.25">
      <c r="A9" s="2" t="s">
        <v>27</v>
      </c>
      <c r="B9" s="2" t="s">
        <v>28</v>
      </c>
      <c r="C9" s="3">
        <v>1</v>
      </c>
      <c r="D9" s="4">
        <v>6000</v>
      </c>
    </row>
    <row r="10" spans="1:4" x14ac:dyDescent="0.25">
      <c r="A10" s="2" t="s">
        <v>19</v>
      </c>
      <c r="B10" s="2" t="s">
        <v>20</v>
      </c>
      <c r="C10" s="3">
        <v>1</v>
      </c>
      <c r="D10" s="4">
        <v>7000</v>
      </c>
    </row>
    <row r="11" spans="1:4" x14ac:dyDescent="0.25">
      <c r="A11" s="2" t="s">
        <v>39</v>
      </c>
      <c r="B11" s="2" t="s">
        <v>40</v>
      </c>
      <c r="C11" s="3">
        <v>1</v>
      </c>
      <c r="D11" s="4">
        <v>31000</v>
      </c>
    </row>
    <row r="12" spans="1:4" x14ac:dyDescent="0.25">
      <c r="A12" s="2" t="s">
        <v>29</v>
      </c>
      <c r="B12" s="2" t="s">
        <v>30</v>
      </c>
      <c r="C12" s="3">
        <v>1</v>
      </c>
      <c r="D12" s="4">
        <v>32000</v>
      </c>
    </row>
    <row r="13" spans="1:4" x14ac:dyDescent="0.25">
      <c r="A13" s="2" t="s">
        <v>11</v>
      </c>
      <c r="B13" s="2" t="s">
        <v>12</v>
      </c>
      <c r="C13" s="3">
        <v>1</v>
      </c>
      <c r="D13" s="4">
        <v>41000</v>
      </c>
    </row>
    <row r="14" spans="1:4" x14ac:dyDescent="0.25">
      <c r="A14" s="2" t="s">
        <v>21</v>
      </c>
      <c r="B14" s="2" t="s">
        <v>22</v>
      </c>
      <c r="C14" s="3">
        <v>1</v>
      </c>
      <c r="D14" s="4">
        <v>41000</v>
      </c>
    </row>
    <row r="15" spans="1:4" x14ac:dyDescent="0.25">
      <c r="A15" s="2" t="s">
        <v>37</v>
      </c>
      <c r="B15" s="2" t="s">
        <v>38</v>
      </c>
      <c r="C15" s="3">
        <v>1</v>
      </c>
      <c r="D15" s="4">
        <v>41000</v>
      </c>
    </row>
    <row r="16" spans="1:4" x14ac:dyDescent="0.25">
      <c r="A16" s="2" t="s">
        <v>50</v>
      </c>
      <c r="B16" s="2" t="s">
        <v>51</v>
      </c>
      <c r="C16" s="3">
        <v>1</v>
      </c>
      <c r="D16" s="4">
        <v>41000</v>
      </c>
    </row>
    <row r="17" spans="1:5" x14ac:dyDescent="0.25">
      <c r="A17" s="2" t="s">
        <v>23</v>
      </c>
      <c r="B17" s="2" t="s">
        <v>24</v>
      </c>
      <c r="C17" s="3">
        <v>1</v>
      </c>
      <c r="D17" s="4">
        <v>61000</v>
      </c>
    </row>
    <row r="18" spans="1:5" x14ac:dyDescent="0.25">
      <c r="A18" s="2" t="s">
        <v>15</v>
      </c>
      <c r="B18" s="2" t="s">
        <v>16</v>
      </c>
      <c r="C18" s="3">
        <v>1</v>
      </c>
      <c r="D18" s="4">
        <v>71000</v>
      </c>
    </row>
    <row r="19" spans="1:5" x14ac:dyDescent="0.25">
      <c r="A19" s="2" t="s">
        <v>62</v>
      </c>
      <c r="B19" s="2" t="s">
        <v>63</v>
      </c>
      <c r="C19" s="3">
        <v>1</v>
      </c>
      <c r="D19" s="4">
        <v>100000</v>
      </c>
    </row>
    <row r="20" spans="1:5" x14ac:dyDescent="0.25">
      <c r="A20" s="2" t="s">
        <v>45</v>
      </c>
      <c r="B20" s="2" t="s">
        <v>44</v>
      </c>
      <c r="C20" s="3">
        <v>1</v>
      </c>
      <c r="D20" s="4">
        <v>101000</v>
      </c>
    </row>
    <row r="21" spans="1:5" x14ac:dyDescent="0.25">
      <c r="A21" s="2" t="s">
        <v>17</v>
      </c>
      <c r="B21" s="2" t="s">
        <v>18</v>
      </c>
      <c r="C21" s="3">
        <v>1</v>
      </c>
      <c r="D21" s="4">
        <v>110500</v>
      </c>
    </row>
    <row r="22" spans="1:5" x14ac:dyDescent="0.25">
      <c r="A22" s="2" t="s">
        <v>5</v>
      </c>
      <c r="B22" s="2" t="s">
        <v>6</v>
      </c>
      <c r="C22" s="3">
        <v>1</v>
      </c>
      <c r="D22" s="4">
        <v>120600</v>
      </c>
    </row>
    <row r="23" spans="1:5" x14ac:dyDescent="0.25">
      <c r="A23" s="2" t="s">
        <v>58</v>
      </c>
      <c r="B23" s="2" t="s">
        <v>59</v>
      </c>
      <c r="C23" s="3">
        <v>1</v>
      </c>
      <c r="D23" s="4">
        <v>121000</v>
      </c>
    </row>
    <row r="24" spans="1:5" x14ac:dyDescent="0.25">
      <c r="A24" s="2" t="s">
        <v>46</v>
      </c>
      <c r="B24" s="2" t="s">
        <v>47</v>
      </c>
      <c r="C24" s="3">
        <v>1</v>
      </c>
      <c r="D24" s="4">
        <v>159600</v>
      </c>
    </row>
    <row r="25" spans="1:5" x14ac:dyDescent="0.25">
      <c r="A25" s="2" t="s">
        <v>48</v>
      </c>
      <c r="B25" s="2" t="s">
        <v>49</v>
      </c>
      <c r="C25" s="3">
        <v>1</v>
      </c>
      <c r="D25" s="4">
        <v>511500</v>
      </c>
    </row>
    <row r="26" spans="1:5" x14ac:dyDescent="0.25">
      <c r="A26" s="2" t="s">
        <v>31</v>
      </c>
      <c r="B26" s="2" t="s">
        <v>32</v>
      </c>
      <c r="C26" s="3">
        <v>1</v>
      </c>
      <c r="D26" s="4">
        <v>581500</v>
      </c>
    </row>
    <row r="27" spans="1:5" x14ac:dyDescent="0.25">
      <c r="A27" s="2" t="s">
        <v>41</v>
      </c>
      <c r="B27" s="2" t="s">
        <v>42</v>
      </c>
      <c r="C27" s="3">
        <v>2</v>
      </c>
      <c r="D27" s="4">
        <v>611500</v>
      </c>
    </row>
    <row r="28" spans="1:5" x14ac:dyDescent="0.25">
      <c r="A28" s="2" t="s">
        <v>25</v>
      </c>
      <c r="B28" s="2" t="s">
        <v>26</v>
      </c>
      <c r="C28" s="3">
        <v>1</v>
      </c>
      <c r="D28" s="4">
        <v>761500</v>
      </c>
    </row>
    <row r="29" spans="1:5" x14ac:dyDescent="0.25">
      <c r="A29" s="2" t="s">
        <v>9</v>
      </c>
      <c r="B29" s="2" t="s">
        <v>10</v>
      </c>
      <c r="C29" s="3">
        <v>2</v>
      </c>
      <c r="D29" s="4">
        <v>809200</v>
      </c>
    </row>
    <row r="30" spans="1:5" x14ac:dyDescent="0.25">
      <c r="A30" s="2" t="s">
        <v>56</v>
      </c>
      <c r="B30" s="2" t="s">
        <v>57</v>
      </c>
      <c r="C30" s="3">
        <v>2</v>
      </c>
      <c r="D30" s="4">
        <v>5288500</v>
      </c>
    </row>
    <row r="31" spans="1:5" x14ac:dyDescent="0.25">
      <c r="A31" s="2" t="s">
        <v>7</v>
      </c>
      <c r="B31" s="2" t="s">
        <v>8</v>
      </c>
      <c r="C31" s="3">
        <v>8</v>
      </c>
      <c r="D31" s="4">
        <v>9574739.4000000004</v>
      </c>
    </row>
    <row r="32" spans="1:5" x14ac:dyDescent="0.25">
      <c r="A32" s="2" t="s">
        <v>54</v>
      </c>
      <c r="B32" s="2" t="s">
        <v>55</v>
      </c>
      <c r="C32" s="3">
        <v>1</v>
      </c>
      <c r="D32" s="4">
        <v>15021000</v>
      </c>
      <c r="E32" s="25"/>
    </row>
    <row r="33" spans="1:4" x14ac:dyDescent="0.25">
      <c r="A33" s="5" t="s">
        <v>64</v>
      </c>
      <c r="B33" s="5">
        <v>30</v>
      </c>
      <c r="C33" s="6">
        <f>SUM(C3:C32)</f>
        <v>40</v>
      </c>
      <c r="D33" s="7">
        <f>SUM(D3:D32)</f>
        <v>34267339.399999999</v>
      </c>
    </row>
  </sheetData>
  <autoFilter ref="A2:E33" xr:uid="{981CF743-55C0-49EF-B8E7-B2F00A9540A0}"/>
  <sortState ref="A3:D32">
    <sortCondition ref="D3:D32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workbookViewId="0">
      <selection activeCell="A3" sqref="A3:D17"/>
    </sheetView>
  </sheetViews>
  <sheetFormatPr defaultRowHeight="15" x14ac:dyDescent="0.25"/>
  <cols>
    <col min="1" max="1" width="18" bestFit="1" customWidth="1"/>
    <col min="2" max="2" width="45.140625" bestFit="1" customWidth="1"/>
    <col min="3" max="3" width="17.5703125" style="13" bestFit="1" customWidth="1"/>
    <col min="4" max="4" width="14.28515625" bestFit="1" customWidth="1"/>
  </cols>
  <sheetData>
    <row r="1" spans="1:5" x14ac:dyDescent="0.25">
      <c r="A1" s="1" t="s">
        <v>141</v>
      </c>
      <c r="B1" s="1" t="s">
        <v>142</v>
      </c>
      <c r="C1" s="1"/>
      <c r="D1" s="1"/>
    </row>
    <row r="2" spans="1:5" x14ac:dyDescent="0.25">
      <c r="A2" s="1" t="s">
        <v>1</v>
      </c>
      <c r="B2" s="1" t="s">
        <v>2</v>
      </c>
      <c r="C2" s="10" t="s">
        <v>3</v>
      </c>
      <c r="D2" s="1" t="s">
        <v>4</v>
      </c>
    </row>
    <row r="3" spans="1:5" x14ac:dyDescent="0.25">
      <c r="A3" s="2" t="s">
        <v>83</v>
      </c>
      <c r="B3" s="2" t="s">
        <v>84</v>
      </c>
      <c r="C3" s="11">
        <v>1</v>
      </c>
      <c r="D3" s="4">
        <v>1300</v>
      </c>
    </row>
    <row r="4" spans="1:5" x14ac:dyDescent="0.25">
      <c r="A4" s="2" t="s">
        <v>87</v>
      </c>
      <c r="B4" s="2" t="s">
        <v>88</v>
      </c>
      <c r="C4" s="11">
        <v>1</v>
      </c>
      <c r="D4" s="4">
        <v>2000</v>
      </c>
    </row>
    <row r="5" spans="1:5" x14ac:dyDescent="0.25">
      <c r="A5" s="2" t="s">
        <v>79</v>
      </c>
      <c r="B5" s="2" t="s">
        <v>80</v>
      </c>
      <c r="C5" s="11">
        <v>1</v>
      </c>
      <c r="D5" s="4">
        <v>3000</v>
      </c>
    </row>
    <row r="6" spans="1:5" x14ac:dyDescent="0.25">
      <c r="A6" s="2" t="s">
        <v>65</v>
      </c>
      <c r="B6" s="2" t="s">
        <v>66</v>
      </c>
      <c r="C6" s="11">
        <v>1</v>
      </c>
      <c r="D6" s="4">
        <v>5088</v>
      </c>
    </row>
    <row r="7" spans="1:5" x14ac:dyDescent="0.25">
      <c r="A7" s="2" t="s">
        <v>77</v>
      </c>
      <c r="B7" s="2" t="s">
        <v>78</v>
      </c>
      <c r="C7" s="11">
        <v>1</v>
      </c>
      <c r="D7" s="4">
        <v>9000</v>
      </c>
    </row>
    <row r="8" spans="1:5" x14ac:dyDescent="0.25">
      <c r="A8" s="2" t="s">
        <v>75</v>
      </c>
      <c r="B8" s="2" t="s">
        <v>76</v>
      </c>
      <c r="C8" s="11">
        <v>1</v>
      </c>
      <c r="D8" s="4">
        <v>31000</v>
      </c>
    </row>
    <row r="9" spans="1:5" x14ac:dyDescent="0.25">
      <c r="A9" s="2" t="s">
        <v>71</v>
      </c>
      <c r="B9" s="2" t="s">
        <v>72</v>
      </c>
      <c r="C9" s="11">
        <v>2</v>
      </c>
      <c r="D9" s="4">
        <v>128500</v>
      </c>
    </row>
    <row r="10" spans="1:5" x14ac:dyDescent="0.25">
      <c r="A10" s="2" t="s">
        <v>69</v>
      </c>
      <c r="B10" s="2" t="s">
        <v>70</v>
      </c>
      <c r="C10" s="11">
        <v>1</v>
      </c>
      <c r="D10" s="4">
        <v>252000</v>
      </c>
    </row>
    <row r="11" spans="1:5" x14ac:dyDescent="0.25">
      <c r="A11" s="2" t="s">
        <v>81</v>
      </c>
      <c r="B11" s="2" t="s">
        <v>82</v>
      </c>
      <c r="C11" s="11">
        <v>1</v>
      </c>
      <c r="D11" s="4">
        <v>311500</v>
      </c>
    </row>
    <row r="12" spans="1:5" x14ac:dyDescent="0.25">
      <c r="A12" s="2" t="s">
        <v>62</v>
      </c>
      <c r="B12" s="2" t="s">
        <v>63</v>
      </c>
      <c r="C12" s="11">
        <v>1</v>
      </c>
      <c r="D12" s="4">
        <v>400847</v>
      </c>
    </row>
    <row r="13" spans="1:5" x14ac:dyDescent="0.25">
      <c r="A13" s="2" t="s">
        <v>85</v>
      </c>
      <c r="B13" s="2" t="s">
        <v>86</v>
      </c>
      <c r="C13" s="11">
        <v>1</v>
      </c>
      <c r="D13" s="4">
        <v>500500</v>
      </c>
    </row>
    <row r="14" spans="1:5" x14ac:dyDescent="0.25">
      <c r="A14" s="2" t="s">
        <v>73</v>
      </c>
      <c r="B14" s="2" t="s">
        <v>74</v>
      </c>
      <c r="C14" s="11">
        <v>1</v>
      </c>
      <c r="D14" s="4">
        <v>761500</v>
      </c>
    </row>
    <row r="15" spans="1:5" x14ac:dyDescent="0.25">
      <c r="A15" s="2" t="s">
        <v>7</v>
      </c>
      <c r="B15" s="2" t="s">
        <v>8</v>
      </c>
      <c r="C15" s="11">
        <v>3</v>
      </c>
      <c r="D15" s="4">
        <v>2503000</v>
      </c>
      <c r="E15" s="25"/>
    </row>
    <row r="16" spans="1:5" x14ac:dyDescent="0.25">
      <c r="A16" s="2" t="s">
        <v>67</v>
      </c>
      <c r="B16" s="2" t="s">
        <v>68</v>
      </c>
      <c r="C16" s="11">
        <v>2</v>
      </c>
      <c r="D16" s="4">
        <v>5739500</v>
      </c>
    </row>
    <row r="17" spans="1:4" x14ac:dyDescent="0.25">
      <c r="A17" s="2" t="s">
        <v>56</v>
      </c>
      <c r="B17" s="2" t="s">
        <v>57</v>
      </c>
      <c r="C17" s="11">
        <v>7</v>
      </c>
      <c r="D17" s="4">
        <v>43610050</v>
      </c>
    </row>
    <row r="18" spans="1:4" x14ac:dyDescent="0.25">
      <c r="A18" s="8" t="s">
        <v>64</v>
      </c>
      <c r="B18" s="8">
        <v>15</v>
      </c>
      <c r="C18" s="12">
        <f>SUM(C3:C17)</f>
        <v>25</v>
      </c>
      <c r="D18" s="9">
        <f>SUM(D3:D17)</f>
        <v>54258785</v>
      </c>
    </row>
  </sheetData>
  <autoFilter ref="A2:E2" xr:uid="{8D0B6F00-D5C9-422F-8E1F-1F9E47C1B070}"/>
  <sortState ref="A3:D17">
    <sortCondition ref="D3:D17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topLeftCell="A5" workbookViewId="0">
      <selection activeCell="A3" sqref="A3:D25"/>
    </sheetView>
  </sheetViews>
  <sheetFormatPr defaultRowHeight="15" x14ac:dyDescent="0.25"/>
  <cols>
    <col min="1" max="1" width="18" bestFit="1" customWidth="1"/>
    <col min="2" max="2" width="60.7109375" bestFit="1" customWidth="1"/>
    <col min="3" max="3" width="17.5703125" bestFit="1" customWidth="1"/>
    <col min="4" max="4" width="15.28515625" bestFit="1" customWidth="1"/>
  </cols>
  <sheetData>
    <row r="1" spans="1:4" x14ac:dyDescent="0.25">
      <c r="A1" s="1" t="s">
        <v>141</v>
      </c>
      <c r="B1" s="1" t="s">
        <v>143</v>
      </c>
      <c r="C1" s="1"/>
      <c r="D1" s="1"/>
    </row>
    <row r="2" spans="1:4" x14ac:dyDescent="0.25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25">
      <c r="A3" s="2" t="s">
        <v>112</v>
      </c>
      <c r="B3" s="2" t="s">
        <v>113</v>
      </c>
      <c r="C3" s="11">
        <v>1</v>
      </c>
      <c r="D3" s="4">
        <v>300</v>
      </c>
    </row>
    <row r="4" spans="1:4" x14ac:dyDescent="0.25">
      <c r="A4" s="2" t="s">
        <v>103</v>
      </c>
      <c r="B4" s="2" t="s">
        <v>104</v>
      </c>
      <c r="C4" s="11">
        <v>1</v>
      </c>
      <c r="D4" s="4">
        <v>1000</v>
      </c>
    </row>
    <row r="5" spans="1:4" x14ac:dyDescent="0.25">
      <c r="A5" s="2" t="s">
        <v>33</v>
      </c>
      <c r="B5" s="2" t="s">
        <v>34</v>
      </c>
      <c r="C5" s="11">
        <v>1</v>
      </c>
      <c r="D5" s="4">
        <v>1100</v>
      </c>
    </row>
    <row r="6" spans="1:4" x14ac:dyDescent="0.25">
      <c r="A6" s="2" t="s">
        <v>105</v>
      </c>
      <c r="B6" s="2" t="s">
        <v>106</v>
      </c>
      <c r="C6" s="11">
        <v>1</v>
      </c>
      <c r="D6" s="4">
        <v>2000</v>
      </c>
    </row>
    <row r="7" spans="1:4" x14ac:dyDescent="0.25">
      <c r="A7" s="2" t="s">
        <v>98</v>
      </c>
      <c r="B7" s="2" t="s">
        <v>99</v>
      </c>
      <c r="C7" s="11">
        <v>2</v>
      </c>
      <c r="D7" s="4">
        <v>2400</v>
      </c>
    </row>
    <row r="8" spans="1:4" x14ac:dyDescent="0.25">
      <c r="A8" s="2" t="s">
        <v>93</v>
      </c>
      <c r="B8" s="2" t="s">
        <v>94</v>
      </c>
      <c r="C8" s="11">
        <v>1</v>
      </c>
      <c r="D8" s="4">
        <v>2500</v>
      </c>
    </row>
    <row r="9" spans="1:4" x14ac:dyDescent="0.25">
      <c r="A9" s="2" t="s">
        <v>73</v>
      </c>
      <c r="B9" s="2" t="s">
        <v>74</v>
      </c>
      <c r="C9" s="11">
        <v>1</v>
      </c>
      <c r="D9" s="4">
        <v>4500</v>
      </c>
    </row>
    <row r="10" spans="1:4" x14ac:dyDescent="0.25">
      <c r="A10" s="2" t="s">
        <v>100</v>
      </c>
      <c r="B10" s="2" t="s">
        <v>74</v>
      </c>
      <c r="C10" s="11">
        <v>1</v>
      </c>
      <c r="D10" s="4">
        <v>4500</v>
      </c>
    </row>
    <row r="11" spans="1:4" x14ac:dyDescent="0.25">
      <c r="A11" s="2" t="s">
        <v>41</v>
      </c>
      <c r="B11" s="2" t="s">
        <v>42</v>
      </c>
      <c r="C11" s="11">
        <v>1</v>
      </c>
      <c r="D11" s="4">
        <v>4500</v>
      </c>
    </row>
    <row r="12" spans="1:4" x14ac:dyDescent="0.25">
      <c r="A12" s="2" t="s">
        <v>116</v>
      </c>
      <c r="B12" s="2" t="s">
        <v>117</v>
      </c>
      <c r="C12" s="11">
        <v>1</v>
      </c>
      <c r="D12" s="4">
        <v>9000</v>
      </c>
    </row>
    <row r="13" spans="1:4" x14ac:dyDescent="0.25">
      <c r="A13" s="2" t="s">
        <v>31</v>
      </c>
      <c r="B13" s="2" t="s">
        <v>32</v>
      </c>
      <c r="C13" s="11">
        <v>2</v>
      </c>
      <c r="D13" s="4">
        <v>18121.5</v>
      </c>
    </row>
    <row r="14" spans="1:4" x14ac:dyDescent="0.25">
      <c r="A14" s="2" t="s">
        <v>101</v>
      </c>
      <c r="B14" s="2" t="s">
        <v>102</v>
      </c>
      <c r="C14" s="11">
        <v>1</v>
      </c>
      <c r="D14" s="4">
        <v>31000</v>
      </c>
    </row>
    <row r="15" spans="1:4" x14ac:dyDescent="0.25">
      <c r="A15" s="2" t="s">
        <v>7</v>
      </c>
      <c r="B15" s="2" t="s">
        <v>8</v>
      </c>
      <c r="C15" s="11">
        <v>1</v>
      </c>
      <c r="D15" s="4">
        <v>31888.799999999999</v>
      </c>
    </row>
    <row r="16" spans="1:4" x14ac:dyDescent="0.25">
      <c r="A16" s="2" t="s">
        <v>89</v>
      </c>
      <c r="B16" s="2" t="s">
        <v>90</v>
      </c>
      <c r="C16" s="11">
        <v>1</v>
      </c>
      <c r="D16" s="4">
        <v>110000</v>
      </c>
    </row>
    <row r="17" spans="1:4" x14ac:dyDescent="0.25">
      <c r="A17" s="2" t="s">
        <v>91</v>
      </c>
      <c r="B17" s="2" t="s">
        <v>92</v>
      </c>
      <c r="C17" s="11">
        <v>1</v>
      </c>
      <c r="D17" s="4">
        <v>121500</v>
      </c>
    </row>
    <row r="18" spans="1:4" x14ac:dyDescent="0.25">
      <c r="A18" s="2" t="s">
        <v>118</v>
      </c>
      <c r="B18" s="2" t="s">
        <v>119</v>
      </c>
      <c r="C18" s="11">
        <v>5</v>
      </c>
      <c r="D18" s="4">
        <v>288000</v>
      </c>
    </row>
    <row r="19" spans="1:4" x14ac:dyDescent="0.25">
      <c r="A19" s="2" t="s">
        <v>110</v>
      </c>
      <c r="B19" s="2" t="s">
        <v>111</v>
      </c>
      <c r="C19" s="11">
        <v>2</v>
      </c>
      <c r="D19" s="4">
        <v>351000</v>
      </c>
    </row>
    <row r="20" spans="1:4" x14ac:dyDescent="0.25">
      <c r="A20" s="2" t="s">
        <v>114</v>
      </c>
      <c r="B20" s="2" t="s">
        <v>115</v>
      </c>
      <c r="C20" s="11">
        <v>3</v>
      </c>
      <c r="D20" s="4">
        <v>537000</v>
      </c>
    </row>
    <row r="21" spans="1:4" x14ac:dyDescent="0.25">
      <c r="A21" s="2" t="s">
        <v>56</v>
      </c>
      <c r="B21" s="2" t="s">
        <v>57</v>
      </c>
      <c r="C21" s="11">
        <v>7</v>
      </c>
      <c r="D21" s="4">
        <v>8428300</v>
      </c>
    </row>
    <row r="22" spans="1:4" x14ac:dyDescent="0.25">
      <c r="A22" s="2" t="s">
        <v>109</v>
      </c>
      <c r="B22" s="2" t="s">
        <v>44</v>
      </c>
      <c r="C22" s="11">
        <v>5</v>
      </c>
      <c r="D22" s="4">
        <v>8569000</v>
      </c>
    </row>
    <row r="23" spans="1:4" x14ac:dyDescent="0.25">
      <c r="A23" s="2" t="s">
        <v>97</v>
      </c>
      <c r="B23" s="2" t="s">
        <v>96</v>
      </c>
      <c r="C23" s="11">
        <v>9</v>
      </c>
      <c r="D23" s="4">
        <v>11236000</v>
      </c>
    </row>
    <row r="24" spans="1:4" x14ac:dyDescent="0.25">
      <c r="A24" s="2" t="s">
        <v>95</v>
      </c>
      <c r="B24" s="2" t="s">
        <v>96</v>
      </c>
      <c r="C24" s="11">
        <v>23</v>
      </c>
      <c r="D24" s="4">
        <v>13784000</v>
      </c>
    </row>
    <row r="25" spans="1:4" x14ac:dyDescent="0.25">
      <c r="A25" s="2" t="s">
        <v>107</v>
      </c>
      <c r="B25" s="2" t="s">
        <v>108</v>
      </c>
      <c r="C25" s="11">
        <v>8</v>
      </c>
      <c r="D25" s="4">
        <v>71975000</v>
      </c>
    </row>
    <row r="26" spans="1:4" x14ac:dyDescent="0.25">
      <c r="A26" s="8" t="s">
        <v>64</v>
      </c>
      <c r="B26" s="8">
        <v>23</v>
      </c>
      <c r="C26" s="14">
        <f>SUM(C3:C25)</f>
        <v>79</v>
      </c>
      <c r="D26" s="40">
        <f>SUM(D3:D25)</f>
        <v>115512610.3</v>
      </c>
    </row>
  </sheetData>
  <autoFilter ref="A2:D26" xr:uid="{84004FE1-39F4-47CF-A11A-D94A530C3E53}"/>
  <sortState ref="A3:D25">
    <sortCondition ref="D3:D25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"/>
  <sheetViews>
    <sheetView workbookViewId="0">
      <selection activeCell="D17" sqref="D17"/>
    </sheetView>
  </sheetViews>
  <sheetFormatPr defaultRowHeight="15" x14ac:dyDescent="0.25"/>
  <cols>
    <col min="1" max="1" width="18" bestFit="1" customWidth="1"/>
    <col min="2" max="2" width="50.85546875" bestFit="1" customWidth="1"/>
    <col min="3" max="3" width="17.5703125" bestFit="1" customWidth="1"/>
    <col min="4" max="4" width="14.5703125" bestFit="1" customWidth="1"/>
  </cols>
  <sheetData>
    <row r="1" spans="1:5" x14ac:dyDescent="0.25">
      <c r="A1" s="1" t="s">
        <v>141</v>
      </c>
      <c r="B1" s="1" t="s">
        <v>170</v>
      </c>
      <c r="C1" s="1"/>
      <c r="D1" s="1"/>
    </row>
    <row r="2" spans="1:5" x14ac:dyDescent="0.25">
      <c r="A2" s="1" t="s">
        <v>1</v>
      </c>
      <c r="B2" s="1" t="s">
        <v>2</v>
      </c>
      <c r="C2" s="1" t="s">
        <v>3</v>
      </c>
      <c r="D2" s="1" t="s">
        <v>4</v>
      </c>
    </row>
    <row r="3" spans="1:5" x14ac:dyDescent="0.25">
      <c r="A3" s="2" t="s">
        <v>109</v>
      </c>
      <c r="B3" s="2" t="s">
        <v>44</v>
      </c>
      <c r="C3" s="11">
        <v>1</v>
      </c>
      <c r="D3" s="4">
        <v>21000</v>
      </c>
    </row>
    <row r="4" spans="1:5" x14ac:dyDescent="0.25">
      <c r="A4" s="2" t="s">
        <v>120</v>
      </c>
      <c r="B4" s="2" t="s">
        <v>121</v>
      </c>
      <c r="C4" s="11">
        <v>2</v>
      </c>
      <c r="D4" s="4">
        <v>148000</v>
      </c>
    </row>
    <row r="5" spans="1:5" x14ac:dyDescent="0.25">
      <c r="A5" s="2" t="s">
        <v>91</v>
      </c>
      <c r="B5" s="2" t="s">
        <v>92</v>
      </c>
      <c r="C5" s="11">
        <v>1</v>
      </c>
      <c r="D5" s="4">
        <v>211500</v>
      </c>
    </row>
    <row r="6" spans="1:5" x14ac:dyDescent="0.25">
      <c r="A6" s="2" t="s">
        <v>122</v>
      </c>
      <c r="B6" s="2" t="s">
        <v>123</v>
      </c>
      <c r="C6" s="11">
        <v>1</v>
      </c>
      <c r="D6" s="4">
        <v>411500</v>
      </c>
    </row>
    <row r="7" spans="1:5" x14ac:dyDescent="0.25">
      <c r="A7" s="2" t="s">
        <v>134</v>
      </c>
      <c r="B7" s="2" t="s">
        <v>135</v>
      </c>
      <c r="C7" s="11">
        <v>2</v>
      </c>
      <c r="D7" s="4">
        <v>2172000</v>
      </c>
    </row>
    <row r="8" spans="1:5" x14ac:dyDescent="0.25">
      <c r="A8" s="2" t="s">
        <v>128</v>
      </c>
      <c r="B8" s="2" t="s">
        <v>129</v>
      </c>
      <c r="C8" s="11">
        <v>1</v>
      </c>
      <c r="D8" s="4">
        <v>2510500</v>
      </c>
    </row>
    <row r="9" spans="1:5" x14ac:dyDescent="0.25">
      <c r="A9" s="2" t="s">
        <v>132</v>
      </c>
      <c r="B9" s="2" t="s">
        <v>133</v>
      </c>
      <c r="C9" s="11">
        <v>1</v>
      </c>
      <c r="D9" s="4">
        <v>2583500</v>
      </c>
    </row>
    <row r="10" spans="1:5" x14ac:dyDescent="0.25">
      <c r="A10" s="2" t="s">
        <v>56</v>
      </c>
      <c r="B10" s="2" t="s">
        <v>57</v>
      </c>
      <c r="C10" s="11">
        <v>2</v>
      </c>
      <c r="D10" s="4">
        <v>3159500</v>
      </c>
      <c r="E10" s="25"/>
    </row>
    <row r="11" spans="1:5" x14ac:dyDescent="0.25">
      <c r="A11" s="2" t="s">
        <v>130</v>
      </c>
      <c r="B11" s="2" t="s">
        <v>131</v>
      </c>
      <c r="C11" s="11">
        <v>5</v>
      </c>
      <c r="D11" s="4">
        <v>5217500</v>
      </c>
      <c r="E11" s="25"/>
    </row>
    <row r="12" spans="1:5" x14ac:dyDescent="0.25">
      <c r="A12" s="2" t="s">
        <v>85</v>
      </c>
      <c r="B12" s="2" t="s">
        <v>86</v>
      </c>
      <c r="C12" s="11">
        <v>2</v>
      </c>
      <c r="D12" s="4">
        <v>10020000</v>
      </c>
      <c r="E12" s="25"/>
    </row>
    <row r="13" spans="1:5" x14ac:dyDescent="0.25">
      <c r="A13" s="2" t="s">
        <v>124</v>
      </c>
      <c r="B13" s="2" t="s">
        <v>125</v>
      </c>
      <c r="C13" s="11">
        <v>9</v>
      </c>
      <c r="D13" s="4">
        <v>17854000</v>
      </c>
      <c r="E13" s="25"/>
    </row>
    <row r="14" spans="1:5" x14ac:dyDescent="0.25">
      <c r="A14" s="2" t="s">
        <v>126</v>
      </c>
      <c r="B14" s="2" t="s">
        <v>127</v>
      </c>
      <c r="C14" s="11">
        <v>2</v>
      </c>
      <c r="D14" s="4">
        <v>20000000</v>
      </c>
      <c r="E14" s="25"/>
    </row>
    <row r="15" spans="1:5" x14ac:dyDescent="0.25">
      <c r="A15" s="2" t="s">
        <v>138</v>
      </c>
      <c r="B15" s="2" t="s">
        <v>139</v>
      </c>
      <c r="C15" s="11">
        <v>1</v>
      </c>
      <c r="D15" s="4">
        <v>25110000</v>
      </c>
      <c r="E15" s="25"/>
    </row>
    <row r="16" spans="1:5" x14ac:dyDescent="0.25">
      <c r="A16" s="2" t="s">
        <v>136</v>
      </c>
      <c r="B16" s="2" t="s">
        <v>137</v>
      </c>
      <c r="C16" s="11">
        <v>5</v>
      </c>
      <c r="D16" s="4">
        <v>76760000</v>
      </c>
      <c r="E16" s="25"/>
    </row>
    <row r="17" spans="1:4" x14ac:dyDescent="0.25">
      <c r="A17" s="8" t="s">
        <v>64</v>
      </c>
      <c r="B17" s="8">
        <v>14</v>
      </c>
      <c r="C17" s="12">
        <v>35</v>
      </c>
      <c r="D17" s="15">
        <v>166179000</v>
      </c>
    </row>
  </sheetData>
  <autoFilter ref="A2:E2" xr:uid="{15A5F1EC-7362-424C-BDD5-6A903CD649C0}"/>
  <sortState ref="A3:D16">
    <sortCondition ref="D3:D16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FE88-4A36-4BB3-93C9-4468198A5C2B}">
  <dimension ref="A1:D153"/>
  <sheetViews>
    <sheetView workbookViewId="0">
      <selection activeCell="A3" sqref="A3:A152"/>
    </sheetView>
  </sheetViews>
  <sheetFormatPr defaultRowHeight="15" outlineLevelRow="2" x14ac:dyDescent="0.25"/>
  <cols>
    <col min="1" max="1" width="18" bestFit="1" customWidth="1"/>
    <col min="2" max="2" width="60.7109375" bestFit="1" customWidth="1"/>
    <col min="3" max="3" width="19.85546875" bestFit="1" customWidth="1"/>
    <col min="4" max="4" width="16.42578125" bestFit="1" customWidth="1"/>
  </cols>
  <sheetData>
    <row r="1" spans="1:4" x14ac:dyDescent="0.25">
      <c r="A1" s="1" t="s">
        <v>1</v>
      </c>
      <c r="B1" s="1" t="s">
        <v>2</v>
      </c>
      <c r="C1" s="1" t="s">
        <v>3</v>
      </c>
      <c r="D1" s="1" t="s">
        <v>4</v>
      </c>
    </row>
    <row r="2" spans="1:4" hidden="1" outlineLevel="2" x14ac:dyDescent="0.25">
      <c r="A2" s="2" t="s">
        <v>65</v>
      </c>
      <c r="B2" s="2" t="s">
        <v>66</v>
      </c>
      <c r="C2" s="11">
        <v>1</v>
      </c>
      <c r="D2" s="4">
        <v>5088</v>
      </c>
    </row>
    <row r="3" spans="1:4" outlineLevel="1" collapsed="1" x14ac:dyDescent="0.25">
      <c r="A3" s="47" t="s">
        <v>180</v>
      </c>
      <c r="B3" s="2"/>
      <c r="C3" s="11"/>
      <c r="D3" s="4">
        <f>SUBTOTAL(9,D2:D2)</f>
        <v>5088</v>
      </c>
    </row>
    <row r="4" spans="1:4" hidden="1" outlineLevel="2" x14ac:dyDescent="0.25">
      <c r="A4" s="2" t="s">
        <v>5</v>
      </c>
      <c r="B4" s="2" t="s">
        <v>6</v>
      </c>
      <c r="C4" s="3">
        <v>1</v>
      </c>
      <c r="D4" s="4">
        <v>120600</v>
      </c>
    </row>
    <row r="5" spans="1:4" outlineLevel="1" collapsed="1" x14ac:dyDescent="0.25">
      <c r="A5" s="47" t="s">
        <v>181</v>
      </c>
      <c r="B5" s="2"/>
      <c r="C5" s="3"/>
      <c r="D5" s="4">
        <f>SUBTOTAL(9,D4:D4)</f>
        <v>120600</v>
      </c>
    </row>
    <row r="6" spans="1:4" hidden="1" outlineLevel="2" x14ac:dyDescent="0.25">
      <c r="A6" s="2" t="s">
        <v>67</v>
      </c>
      <c r="B6" s="2" t="s">
        <v>68</v>
      </c>
      <c r="C6" s="11">
        <v>2</v>
      </c>
      <c r="D6" s="4">
        <v>5739500</v>
      </c>
    </row>
    <row r="7" spans="1:4" outlineLevel="1" collapsed="1" x14ac:dyDescent="0.25">
      <c r="A7" s="47" t="s">
        <v>182</v>
      </c>
      <c r="B7" s="2"/>
      <c r="C7" s="11"/>
      <c r="D7" s="4">
        <f>SUBTOTAL(9,D6:D6)</f>
        <v>5739500</v>
      </c>
    </row>
    <row r="8" spans="1:4" hidden="1" outlineLevel="2" x14ac:dyDescent="0.25">
      <c r="A8" s="2" t="s">
        <v>7</v>
      </c>
      <c r="B8" s="2" t="s">
        <v>8</v>
      </c>
      <c r="C8" s="3">
        <v>8</v>
      </c>
      <c r="D8" s="4">
        <v>9574739.4000000004</v>
      </c>
    </row>
    <row r="9" spans="1:4" hidden="1" outlineLevel="2" x14ac:dyDescent="0.25">
      <c r="A9" s="2" t="s">
        <v>7</v>
      </c>
      <c r="B9" s="2" t="s">
        <v>8</v>
      </c>
      <c r="C9" s="11">
        <v>3</v>
      </c>
      <c r="D9" s="4">
        <v>2503000</v>
      </c>
    </row>
    <row r="10" spans="1:4" hidden="1" outlineLevel="2" x14ac:dyDescent="0.25">
      <c r="A10" s="2" t="s">
        <v>7</v>
      </c>
      <c r="B10" s="2" t="s">
        <v>8</v>
      </c>
      <c r="C10" s="11">
        <v>1</v>
      </c>
      <c r="D10" s="4">
        <v>31888.799999999999</v>
      </c>
    </row>
    <row r="11" spans="1:4" outlineLevel="1" collapsed="1" x14ac:dyDescent="0.25">
      <c r="A11" s="47" t="s">
        <v>183</v>
      </c>
      <c r="B11" s="2"/>
      <c r="C11" s="11"/>
      <c r="D11" s="4">
        <f>SUBTOTAL(9,D8:D10)</f>
        <v>12109628.200000001</v>
      </c>
    </row>
    <row r="12" spans="1:4" hidden="1" outlineLevel="2" x14ac:dyDescent="0.25">
      <c r="A12" s="2" t="s">
        <v>9</v>
      </c>
      <c r="B12" s="2" t="s">
        <v>10</v>
      </c>
      <c r="C12" s="3">
        <v>2</v>
      </c>
      <c r="D12" s="4">
        <v>809200</v>
      </c>
    </row>
    <row r="13" spans="1:4" outlineLevel="1" collapsed="1" x14ac:dyDescent="0.25">
      <c r="A13" s="47" t="s">
        <v>184</v>
      </c>
      <c r="B13" s="2"/>
      <c r="C13" s="3"/>
      <c r="D13" s="4">
        <f>SUBTOTAL(9,D12:D12)</f>
        <v>809200</v>
      </c>
    </row>
    <row r="14" spans="1:4" hidden="1" outlineLevel="2" x14ac:dyDescent="0.25">
      <c r="A14" s="2" t="s">
        <v>11</v>
      </c>
      <c r="B14" s="2" t="s">
        <v>12</v>
      </c>
      <c r="C14" s="3">
        <v>1</v>
      </c>
      <c r="D14" s="4">
        <v>41000</v>
      </c>
    </row>
    <row r="15" spans="1:4" outlineLevel="1" collapsed="1" x14ac:dyDescent="0.25">
      <c r="A15" s="47" t="s">
        <v>185</v>
      </c>
      <c r="B15" s="2"/>
      <c r="C15" s="3"/>
      <c r="D15" s="4">
        <f>SUBTOTAL(9,D14:D14)</f>
        <v>41000</v>
      </c>
    </row>
    <row r="16" spans="1:4" hidden="1" outlineLevel="2" x14ac:dyDescent="0.25">
      <c r="A16" s="2" t="s">
        <v>13</v>
      </c>
      <c r="B16" s="2" t="s">
        <v>14</v>
      </c>
      <c r="C16" s="3">
        <v>1</v>
      </c>
      <c r="D16" s="4">
        <v>3000</v>
      </c>
    </row>
    <row r="17" spans="1:4" outlineLevel="1" collapsed="1" x14ac:dyDescent="0.25">
      <c r="A17" s="47" t="s">
        <v>186</v>
      </c>
      <c r="B17" s="2"/>
      <c r="C17" s="3"/>
      <c r="D17" s="4">
        <f>SUBTOTAL(9,D16:D16)</f>
        <v>3000</v>
      </c>
    </row>
    <row r="18" spans="1:4" hidden="1" outlineLevel="2" x14ac:dyDescent="0.25">
      <c r="A18" s="2" t="s">
        <v>15</v>
      </c>
      <c r="B18" s="2" t="s">
        <v>16</v>
      </c>
      <c r="C18" s="3">
        <v>1</v>
      </c>
      <c r="D18" s="4">
        <v>71000</v>
      </c>
    </row>
    <row r="19" spans="1:4" outlineLevel="1" collapsed="1" x14ac:dyDescent="0.25">
      <c r="A19" s="47" t="s">
        <v>187</v>
      </c>
      <c r="B19" s="2"/>
      <c r="C19" s="3"/>
      <c r="D19" s="4">
        <f>SUBTOTAL(9,D18:D18)</f>
        <v>71000</v>
      </c>
    </row>
    <row r="20" spans="1:4" hidden="1" outlineLevel="2" x14ac:dyDescent="0.25">
      <c r="A20" s="2" t="s">
        <v>69</v>
      </c>
      <c r="B20" s="2" t="s">
        <v>70</v>
      </c>
      <c r="C20" s="11">
        <v>1</v>
      </c>
      <c r="D20" s="4">
        <v>252000</v>
      </c>
    </row>
    <row r="21" spans="1:4" outlineLevel="1" collapsed="1" x14ac:dyDescent="0.25">
      <c r="A21" s="47" t="s">
        <v>188</v>
      </c>
      <c r="B21" s="2"/>
      <c r="C21" s="11"/>
      <c r="D21" s="4">
        <f>SUBTOTAL(9,D20:D20)</f>
        <v>252000</v>
      </c>
    </row>
    <row r="22" spans="1:4" hidden="1" outlineLevel="2" x14ac:dyDescent="0.25">
      <c r="A22" s="2" t="s">
        <v>89</v>
      </c>
      <c r="B22" s="2" t="s">
        <v>90</v>
      </c>
      <c r="C22" s="11">
        <v>1</v>
      </c>
      <c r="D22" s="4">
        <v>110000</v>
      </c>
    </row>
    <row r="23" spans="1:4" outlineLevel="1" collapsed="1" x14ac:dyDescent="0.25">
      <c r="A23" s="47" t="s">
        <v>189</v>
      </c>
      <c r="B23" s="2"/>
      <c r="C23" s="11"/>
      <c r="D23" s="4">
        <f>SUBTOTAL(9,D22:D22)</f>
        <v>110000</v>
      </c>
    </row>
    <row r="24" spans="1:4" hidden="1" outlineLevel="2" x14ac:dyDescent="0.25">
      <c r="A24" s="2" t="s">
        <v>17</v>
      </c>
      <c r="B24" s="2" t="s">
        <v>18</v>
      </c>
      <c r="C24" s="3">
        <v>1</v>
      </c>
      <c r="D24" s="4">
        <v>110500</v>
      </c>
    </row>
    <row r="25" spans="1:4" outlineLevel="1" collapsed="1" x14ac:dyDescent="0.25">
      <c r="A25" s="47" t="s">
        <v>190</v>
      </c>
      <c r="B25" s="2"/>
      <c r="C25" s="3"/>
      <c r="D25" s="4">
        <f>SUBTOTAL(9,D24:D24)</f>
        <v>110500</v>
      </c>
    </row>
    <row r="26" spans="1:4" hidden="1" outlineLevel="2" x14ac:dyDescent="0.25">
      <c r="A26" s="2" t="s">
        <v>120</v>
      </c>
      <c r="B26" s="2" t="s">
        <v>121</v>
      </c>
      <c r="C26" s="11">
        <v>2</v>
      </c>
      <c r="D26" s="4">
        <v>148000</v>
      </c>
    </row>
    <row r="27" spans="1:4" outlineLevel="1" collapsed="1" x14ac:dyDescent="0.25">
      <c r="A27" s="47" t="s">
        <v>191</v>
      </c>
      <c r="B27" s="2"/>
      <c r="C27" s="11"/>
      <c r="D27" s="4">
        <f>SUBTOTAL(9,D26:D26)</f>
        <v>148000</v>
      </c>
    </row>
    <row r="28" spans="1:4" hidden="1" outlineLevel="2" x14ac:dyDescent="0.25">
      <c r="A28" s="2" t="s">
        <v>19</v>
      </c>
      <c r="B28" s="2" t="s">
        <v>20</v>
      </c>
      <c r="C28" s="3">
        <v>1</v>
      </c>
      <c r="D28" s="4">
        <v>7000</v>
      </c>
    </row>
    <row r="29" spans="1:4" outlineLevel="1" collapsed="1" x14ac:dyDescent="0.25">
      <c r="A29" s="47" t="s">
        <v>192</v>
      </c>
      <c r="B29" s="2"/>
      <c r="C29" s="3"/>
      <c r="D29" s="4">
        <f>SUBTOTAL(9,D28:D28)</f>
        <v>7000</v>
      </c>
    </row>
    <row r="30" spans="1:4" hidden="1" outlineLevel="2" x14ac:dyDescent="0.25">
      <c r="A30" s="2" t="s">
        <v>91</v>
      </c>
      <c r="B30" s="2" t="s">
        <v>92</v>
      </c>
      <c r="C30" s="11">
        <v>1</v>
      </c>
      <c r="D30" s="4">
        <v>121500</v>
      </c>
    </row>
    <row r="31" spans="1:4" hidden="1" outlineLevel="2" x14ac:dyDescent="0.25">
      <c r="A31" s="2" t="s">
        <v>91</v>
      </c>
      <c r="B31" s="2" t="s">
        <v>92</v>
      </c>
      <c r="C31" s="11">
        <v>1</v>
      </c>
      <c r="D31" s="4">
        <v>211500</v>
      </c>
    </row>
    <row r="32" spans="1:4" outlineLevel="1" collapsed="1" x14ac:dyDescent="0.25">
      <c r="A32" s="47" t="s">
        <v>193</v>
      </c>
      <c r="B32" s="2"/>
      <c r="C32" s="11"/>
      <c r="D32" s="4">
        <f>SUBTOTAL(9,D30:D31)</f>
        <v>333000</v>
      </c>
    </row>
    <row r="33" spans="1:4" hidden="1" outlineLevel="2" x14ac:dyDescent="0.25">
      <c r="A33" s="2" t="s">
        <v>71</v>
      </c>
      <c r="B33" s="2" t="s">
        <v>72</v>
      </c>
      <c r="C33" s="11">
        <v>2</v>
      </c>
      <c r="D33" s="4">
        <v>128500</v>
      </c>
    </row>
    <row r="34" spans="1:4" outlineLevel="1" collapsed="1" x14ac:dyDescent="0.25">
      <c r="A34" s="47" t="s">
        <v>194</v>
      </c>
      <c r="B34" s="2"/>
      <c r="C34" s="11"/>
      <c r="D34" s="4">
        <f>SUBTOTAL(9,D33:D33)</f>
        <v>128500</v>
      </c>
    </row>
    <row r="35" spans="1:4" hidden="1" outlineLevel="2" x14ac:dyDescent="0.25">
      <c r="A35" s="2" t="s">
        <v>93</v>
      </c>
      <c r="B35" s="2" t="s">
        <v>94</v>
      </c>
      <c r="C35" s="11">
        <v>1</v>
      </c>
      <c r="D35" s="4">
        <v>2500</v>
      </c>
    </row>
    <row r="36" spans="1:4" outlineLevel="1" collapsed="1" x14ac:dyDescent="0.25">
      <c r="A36" s="47" t="s">
        <v>195</v>
      </c>
      <c r="B36" s="2"/>
      <c r="C36" s="11"/>
      <c r="D36" s="4">
        <f>SUBTOTAL(9,D35:D35)</f>
        <v>2500</v>
      </c>
    </row>
    <row r="37" spans="1:4" hidden="1" outlineLevel="2" x14ac:dyDescent="0.25">
      <c r="A37" s="2" t="s">
        <v>95</v>
      </c>
      <c r="B37" s="2" t="s">
        <v>96</v>
      </c>
      <c r="C37" s="11">
        <v>23</v>
      </c>
      <c r="D37" s="4">
        <v>13784000</v>
      </c>
    </row>
    <row r="38" spans="1:4" outlineLevel="1" collapsed="1" x14ac:dyDescent="0.25">
      <c r="A38" s="47" t="s">
        <v>196</v>
      </c>
      <c r="B38" s="2"/>
      <c r="C38" s="11"/>
      <c r="D38" s="4">
        <f>SUBTOTAL(9,D37:D37)</f>
        <v>13784000</v>
      </c>
    </row>
    <row r="39" spans="1:4" hidden="1" outlineLevel="2" x14ac:dyDescent="0.25">
      <c r="A39" s="2" t="s">
        <v>97</v>
      </c>
      <c r="B39" s="2" t="s">
        <v>96</v>
      </c>
      <c r="C39" s="11">
        <v>9</v>
      </c>
      <c r="D39" s="4">
        <v>11236000</v>
      </c>
    </row>
    <row r="40" spans="1:4" outlineLevel="1" collapsed="1" x14ac:dyDescent="0.25">
      <c r="A40" s="47" t="s">
        <v>197</v>
      </c>
      <c r="B40" s="2"/>
      <c r="C40" s="11"/>
      <c r="D40" s="4">
        <f>SUBTOTAL(9,D39:D39)</f>
        <v>11236000</v>
      </c>
    </row>
    <row r="41" spans="1:4" hidden="1" outlineLevel="2" x14ac:dyDescent="0.25">
      <c r="A41" s="2" t="s">
        <v>21</v>
      </c>
      <c r="B41" s="2" t="s">
        <v>22</v>
      </c>
      <c r="C41" s="3">
        <v>1</v>
      </c>
      <c r="D41" s="4">
        <v>41000</v>
      </c>
    </row>
    <row r="42" spans="1:4" outlineLevel="1" collapsed="1" x14ac:dyDescent="0.25">
      <c r="A42" s="47" t="s">
        <v>198</v>
      </c>
      <c r="B42" s="2"/>
      <c r="C42" s="3"/>
      <c r="D42" s="4">
        <f>SUBTOTAL(9,D41:D41)</f>
        <v>41000</v>
      </c>
    </row>
    <row r="43" spans="1:4" hidden="1" outlineLevel="2" x14ac:dyDescent="0.25">
      <c r="A43" s="2" t="s">
        <v>23</v>
      </c>
      <c r="B43" s="2" t="s">
        <v>24</v>
      </c>
      <c r="C43" s="3">
        <v>1</v>
      </c>
      <c r="D43" s="4">
        <v>61000</v>
      </c>
    </row>
    <row r="44" spans="1:4" outlineLevel="1" collapsed="1" x14ac:dyDescent="0.25">
      <c r="A44" s="47" t="s">
        <v>199</v>
      </c>
      <c r="B44" s="2"/>
      <c r="C44" s="3"/>
      <c r="D44" s="4">
        <f>SUBTOTAL(9,D43:D43)</f>
        <v>61000</v>
      </c>
    </row>
    <row r="45" spans="1:4" hidden="1" outlineLevel="2" x14ac:dyDescent="0.25">
      <c r="A45" s="2" t="s">
        <v>25</v>
      </c>
      <c r="B45" s="2" t="s">
        <v>26</v>
      </c>
      <c r="C45" s="3">
        <v>1</v>
      </c>
      <c r="D45" s="4">
        <v>761500</v>
      </c>
    </row>
    <row r="46" spans="1:4" outlineLevel="1" collapsed="1" x14ac:dyDescent="0.25">
      <c r="A46" s="47" t="s">
        <v>200</v>
      </c>
      <c r="B46" s="2"/>
      <c r="C46" s="3"/>
      <c r="D46" s="4">
        <f>SUBTOTAL(9,D45:D45)</f>
        <v>761500</v>
      </c>
    </row>
    <row r="47" spans="1:4" hidden="1" outlineLevel="2" x14ac:dyDescent="0.25">
      <c r="A47" s="2" t="s">
        <v>27</v>
      </c>
      <c r="B47" s="2" t="s">
        <v>28</v>
      </c>
      <c r="C47" s="3">
        <v>1</v>
      </c>
      <c r="D47" s="4">
        <v>6000</v>
      </c>
    </row>
    <row r="48" spans="1:4" outlineLevel="1" collapsed="1" x14ac:dyDescent="0.25">
      <c r="A48" s="47" t="s">
        <v>201</v>
      </c>
      <c r="B48" s="2"/>
      <c r="C48" s="3"/>
      <c r="D48" s="4">
        <f>SUBTOTAL(9,D47:D47)</f>
        <v>6000</v>
      </c>
    </row>
    <row r="49" spans="1:4" hidden="1" outlineLevel="2" x14ac:dyDescent="0.25">
      <c r="A49" s="2" t="s">
        <v>29</v>
      </c>
      <c r="B49" s="2" t="s">
        <v>30</v>
      </c>
      <c r="C49" s="3">
        <v>1</v>
      </c>
      <c r="D49" s="4">
        <v>32000</v>
      </c>
    </row>
    <row r="50" spans="1:4" outlineLevel="1" collapsed="1" x14ac:dyDescent="0.25">
      <c r="A50" s="47" t="s">
        <v>202</v>
      </c>
      <c r="B50" s="2"/>
      <c r="C50" s="3"/>
      <c r="D50" s="4">
        <f>SUBTOTAL(9,D49:D49)</f>
        <v>32000</v>
      </c>
    </row>
    <row r="51" spans="1:4" hidden="1" outlineLevel="2" x14ac:dyDescent="0.25">
      <c r="A51" s="2" t="s">
        <v>31</v>
      </c>
      <c r="B51" s="2" t="s">
        <v>32</v>
      </c>
      <c r="C51" s="3">
        <v>1</v>
      </c>
      <c r="D51" s="4">
        <v>581500</v>
      </c>
    </row>
    <row r="52" spans="1:4" hidden="1" outlineLevel="2" x14ac:dyDescent="0.25">
      <c r="A52" s="2" t="s">
        <v>31</v>
      </c>
      <c r="B52" s="2" t="s">
        <v>32</v>
      </c>
      <c r="C52" s="11">
        <v>2</v>
      </c>
      <c r="D52" s="4">
        <v>18121.5</v>
      </c>
    </row>
    <row r="53" spans="1:4" outlineLevel="1" collapsed="1" x14ac:dyDescent="0.25">
      <c r="A53" s="47" t="s">
        <v>203</v>
      </c>
      <c r="B53" s="2"/>
      <c r="C53" s="11"/>
      <c r="D53" s="4">
        <f>SUBTOTAL(9,D51:D52)</f>
        <v>599621.5</v>
      </c>
    </row>
    <row r="54" spans="1:4" hidden="1" outlineLevel="2" x14ac:dyDescent="0.25">
      <c r="A54" s="2" t="s">
        <v>98</v>
      </c>
      <c r="B54" s="2" t="s">
        <v>99</v>
      </c>
      <c r="C54" s="11">
        <v>2</v>
      </c>
      <c r="D54" s="4">
        <v>2400</v>
      </c>
    </row>
    <row r="55" spans="1:4" outlineLevel="1" collapsed="1" x14ac:dyDescent="0.25">
      <c r="A55" s="47" t="s">
        <v>204</v>
      </c>
      <c r="B55" s="2"/>
      <c r="C55" s="11"/>
      <c r="D55" s="4">
        <f>SUBTOTAL(9,D54:D54)</f>
        <v>2400</v>
      </c>
    </row>
    <row r="56" spans="1:4" hidden="1" outlineLevel="2" x14ac:dyDescent="0.25">
      <c r="A56" s="2" t="s">
        <v>122</v>
      </c>
      <c r="B56" s="2" t="s">
        <v>123</v>
      </c>
      <c r="C56" s="11">
        <v>1</v>
      </c>
      <c r="D56" s="4">
        <v>411500</v>
      </c>
    </row>
    <row r="57" spans="1:4" outlineLevel="1" collapsed="1" x14ac:dyDescent="0.25">
      <c r="A57" s="47" t="s">
        <v>205</v>
      </c>
      <c r="B57" s="2"/>
      <c r="C57" s="11"/>
      <c r="D57" s="4">
        <f>SUBTOTAL(9,D56:D56)</f>
        <v>411500</v>
      </c>
    </row>
    <row r="58" spans="1:4" hidden="1" outlineLevel="2" x14ac:dyDescent="0.25">
      <c r="A58" s="2" t="s">
        <v>73</v>
      </c>
      <c r="B58" s="2" t="s">
        <v>74</v>
      </c>
      <c r="C58" s="11">
        <v>1</v>
      </c>
      <c r="D58" s="4">
        <v>761500</v>
      </c>
    </row>
    <row r="59" spans="1:4" hidden="1" outlineLevel="2" x14ac:dyDescent="0.25">
      <c r="A59" s="2" t="s">
        <v>73</v>
      </c>
      <c r="B59" s="2" t="s">
        <v>74</v>
      </c>
      <c r="C59" s="11">
        <v>1</v>
      </c>
      <c r="D59" s="4">
        <v>4500</v>
      </c>
    </row>
    <row r="60" spans="1:4" outlineLevel="1" collapsed="1" x14ac:dyDescent="0.25">
      <c r="A60" s="47" t="s">
        <v>206</v>
      </c>
      <c r="B60" s="2"/>
      <c r="C60" s="11"/>
      <c r="D60" s="4">
        <f>SUBTOTAL(9,D58:D59)</f>
        <v>766000</v>
      </c>
    </row>
    <row r="61" spans="1:4" hidden="1" outlineLevel="2" x14ac:dyDescent="0.25">
      <c r="A61" s="2" t="s">
        <v>100</v>
      </c>
      <c r="B61" s="2" t="s">
        <v>74</v>
      </c>
      <c r="C61" s="11">
        <v>1</v>
      </c>
      <c r="D61" s="4">
        <v>4500</v>
      </c>
    </row>
    <row r="62" spans="1:4" outlineLevel="1" collapsed="1" x14ac:dyDescent="0.25">
      <c r="A62" s="47" t="s">
        <v>207</v>
      </c>
      <c r="B62" s="2"/>
      <c r="C62" s="11"/>
      <c r="D62" s="4">
        <f>SUBTOTAL(9,D61:D61)</f>
        <v>4500</v>
      </c>
    </row>
    <row r="63" spans="1:4" hidden="1" outlineLevel="2" x14ac:dyDescent="0.25">
      <c r="A63" s="2" t="s">
        <v>101</v>
      </c>
      <c r="B63" s="2" t="s">
        <v>102</v>
      </c>
      <c r="C63" s="11">
        <v>1</v>
      </c>
      <c r="D63" s="4">
        <v>31000</v>
      </c>
    </row>
    <row r="64" spans="1:4" outlineLevel="1" collapsed="1" x14ac:dyDescent="0.25">
      <c r="A64" s="47" t="s">
        <v>208</v>
      </c>
      <c r="B64" s="2"/>
      <c r="C64" s="11"/>
      <c r="D64" s="4">
        <f>SUBTOTAL(9,D63:D63)</f>
        <v>31000</v>
      </c>
    </row>
    <row r="65" spans="1:4" hidden="1" outlineLevel="2" x14ac:dyDescent="0.25">
      <c r="A65" s="2" t="s">
        <v>75</v>
      </c>
      <c r="B65" s="2" t="s">
        <v>76</v>
      </c>
      <c r="C65" s="11">
        <v>1</v>
      </c>
      <c r="D65" s="4">
        <v>31000</v>
      </c>
    </row>
    <row r="66" spans="1:4" outlineLevel="1" collapsed="1" x14ac:dyDescent="0.25">
      <c r="A66" s="47" t="s">
        <v>209</v>
      </c>
      <c r="B66" s="2"/>
      <c r="C66" s="11"/>
      <c r="D66" s="4">
        <f>SUBTOTAL(9,D65:D65)</f>
        <v>31000</v>
      </c>
    </row>
    <row r="67" spans="1:4" hidden="1" outlineLevel="2" x14ac:dyDescent="0.25">
      <c r="A67" s="2" t="s">
        <v>124</v>
      </c>
      <c r="B67" s="2" t="s">
        <v>125</v>
      </c>
      <c r="C67" s="11">
        <v>9</v>
      </c>
      <c r="D67" s="4">
        <v>17854000</v>
      </c>
    </row>
    <row r="68" spans="1:4" outlineLevel="1" collapsed="1" x14ac:dyDescent="0.25">
      <c r="A68" s="47" t="s">
        <v>210</v>
      </c>
      <c r="B68" s="2"/>
      <c r="C68" s="11"/>
      <c r="D68" s="4">
        <f>SUBTOTAL(9,D67:D67)</f>
        <v>17854000</v>
      </c>
    </row>
    <row r="69" spans="1:4" hidden="1" outlineLevel="2" x14ac:dyDescent="0.25">
      <c r="A69" s="2" t="s">
        <v>33</v>
      </c>
      <c r="B69" s="2" t="s">
        <v>34</v>
      </c>
      <c r="C69" s="3">
        <v>1</v>
      </c>
      <c r="D69" s="4">
        <v>3000</v>
      </c>
    </row>
    <row r="70" spans="1:4" hidden="1" outlineLevel="2" x14ac:dyDescent="0.25">
      <c r="A70" s="2" t="s">
        <v>33</v>
      </c>
      <c r="B70" s="2" t="s">
        <v>34</v>
      </c>
      <c r="C70" s="11">
        <v>1</v>
      </c>
      <c r="D70" s="4">
        <v>1100</v>
      </c>
    </row>
    <row r="71" spans="1:4" outlineLevel="1" collapsed="1" x14ac:dyDescent="0.25">
      <c r="A71" s="47" t="s">
        <v>211</v>
      </c>
      <c r="B71" s="2"/>
      <c r="C71" s="11"/>
      <c r="D71" s="4">
        <f>SUBTOTAL(9,D69:D70)</f>
        <v>4100</v>
      </c>
    </row>
    <row r="72" spans="1:4" hidden="1" outlineLevel="2" x14ac:dyDescent="0.25">
      <c r="A72" s="2" t="s">
        <v>103</v>
      </c>
      <c r="B72" s="2" t="s">
        <v>104</v>
      </c>
      <c r="C72" s="11">
        <v>1</v>
      </c>
      <c r="D72" s="4">
        <v>1000</v>
      </c>
    </row>
    <row r="73" spans="1:4" outlineLevel="1" collapsed="1" x14ac:dyDescent="0.25">
      <c r="A73" s="47" t="s">
        <v>212</v>
      </c>
      <c r="B73" s="2"/>
      <c r="C73" s="11"/>
      <c r="D73" s="4">
        <f>SUBTOTAL(9,D72:D72)</f>
        <v>1000</v>
      </c>
    </row>
    <row r="74" spans="1:4" hidden="1" outlineLevel="2" x14ac:dyDescent="0.25">
      <c r="A74" s="2" t="s">
        <v>35</v>
      </c>
      <c r="B74" s="2" t="s">
        <v>36</v>
      </c>
      <c r="C74" s="3">
        <v>1</v>
      </c>
      <c r="D74" s="4">
        <v>5000</v>
      </c>
    </row>
    <row r="75" spans="1:4" outlineLevel="1" collapsed="1" x14ac:dyDescent="0.25">
      <c r="A75" s="47" t="s">
        <v>213</v>
      </c>
      <c r="B75" s="2"/>
      <c r="C75" s="3"/>
      <c r="D75" s="4">
        <f>SUBTOTAL(9,D74:D74)</f>
        <v>5000</v>
      </c>
    </row>
    <row r="76" spans="1:4" hidden="1" outlineLevel="2" x14ac:dyDescent="0.25">
      <c r="A76" s="2" t="s">
        <v>37</v>
      </c>
      <c r="B76" s="2" t="s">
        <v>38</v>
      </c>
      <c r="C76" s="3">
        <v>1</v>
      </c>
      <c r="D76" s="4">
        <v>41000</v>
      </c>
    </row>
    <row r="77" spans="1:4" outlineLevel="1" collapsed="1" x14ac:dyDescent="0.25">
      <c r="A77" s="47" t="s">
        <v>214</v>
      </c>
      <c r="B77" s="2"/>
      <c r="C77" s="3"/>
      <c r="D77" s="4">
        <f>SUBTOTAL(9,D76:D76)</f>
        <v>41000</v>
      </c>
    </row>
    <row r="78" spans="1:4" hidden="1" outlineLevel="2" x14ac:dyDescent="0.25">
      <c r="A78" s="2" t="s">
        <v>77</v>
      </c>
      <c r="B78" s="2" t="s">
        <v>78</v>
      </c>
      <c r="C78" s="11">
        <v>1</v>
      </c>
      <c r="D78" s="4">
        <v>9000</v>
      </c>
    </row>
    <row r="79" spans="1:4" outlineLevel="1" collapsed="1" x14ac:dyDescent="0.25">
      <c r="A79" s="47" t="s">
        <v>215</v>
      </c>
      <c r="B79" s="2"/>
      <c r="C79" s="11"/>
      <c r="D79" s="4">
        <f>SUBTOTAL(9,D78:D78)</f>
        <v>9000</v>
      </c>
    </row>
    <row r="80" spans="1:4" hidden="1" outlineLevel="2" x14ac:dyDescent="0.25">
      <c r="A80" s="2" t="s">
        <v>105</v>
      </c>
      <c r="B80" s="2" t="s">
        <v>106</v>
      </c>
      <c r="C80" s="11">
        <v>1</v>
      </c>
      <c r="D80" s="4">
        <v>2000</v>
      </c>
    </row>
    <row r="81" spans="1:4" outlineLevel="1" collapsed="1" x14ac:dyDescent="0.25">
      <c r="A81" s="47" t="s">
        <v>216</v>
      </c>
      <c r="B81" s="2"/>
      <c r="C81" s="11"/>
      <c r="D81" s="4">
        <f>SUBTOTAL(9,D80:D80)</f>
        <v>2000</v>
      </c>
    </row>
    <row r="82" spans="1:4" hidden="1" outlineLevel="2" x14ac:dyDescent="0.25">
      <c r="A82" s="2" t="s">
        <v>126</v>
      </c>
      <c r="B82" s="2" t="s">
        <v>127</v>
      </c>
      <c r="C82" s="11">
        <v>2</v>
      </c>
      <c r="D82" s="4">
        <v>20000000</v>
      </c>
    </row>
    <row r="83" spans="1:4" outlineLevel="1" collapsed="1" x14ac:dyDescent="0.25">
      <c r="A83" s="47" t="s">
        <v>217</v>
      </c>
      <c r="B83" s="2"/>
      <c r="C83" s="11"/>
      <c r="D83" s="4">
        <f>SUBTOTAL(9,D82:D82)</f>
        <v>20000000</v>
      </c>
    </row>
    <row r="84" spans="1:4" hidden="1" outlineLevel="2" x14ac:dyDescent="0.25">
      <c r="A84" s="2" t="s">
        <v>39</v>
      </c>
      <c r="B84" s="2" t="s">
        <v>40</v>
      </c>
      <c r="C84" s="3">
        <v>1</v>
      </c>
      <c r="D84" s="4">
        <v>31000</v>
      </c>
    </row>
    <row r="85" spans="1:4" outlineLevel="1" collapsed="1" x14ac:dyDescent="0.25">
      <c r="A85" s="47" t="s">
        <v>218</v>
      </c>
      <c r="B85" s="2"/>
      <c r="C85" s="3"/>
      <c r="D85" s="4">
        <f>SUBTOTAL(9,D84:D84)</f>
        <v>31000</v>
      </c>
    </row>
    <row r="86" spans="1:4" hidden="1" outlineLevel="2" x14ac:dyDescent="0.25">
      <c r="A86" s="2" t="s">
        <v>41</v>
      </c>
      <c r="B86" s="2" t="s">
        <v>42</v>
      </c>
      <c r="C86" s="3">
        <v>2</v>
      </c>
      <c r="D86" s="4">
        <v>611500</v>
      </c>
    </row>
    <row r="87" spans="1:4" hidden="1" outlineLevel="2" x14ac:dyDescent="0.25">
      <c r="A87" s="2" t="s">
        <v>41</v>
      </c>
      <c r="B87" s="2" t="s">
        <v>42</v>
      </c>
      <c r="C87" s="11">
        <v>1</v>
      </c>
      <c r="D87" s="4">
        <v>4500</v>
      </c>
    </row>
    <row r="88" spans="1:4" outlineLevel="1" collapsed="1" x14ac:dyDescent="0.25">
      <c r="A88" s="47" t="s">
        <v>219</v>
      </c>
      <c r="B88" s="2"/>
      <c r="C88" s="11"/>
      <c r="D88" s="4">
        <f>SUBTOTAL(9,D86:D87)</f>
        <v>616000</v>
      </c>
    </row>
    <row r="89" spans="1:4" hidden="1" outlineLevel="2" x14ac:dyDescent="0.25">
      <c r="A89" s="2" t="s">
        <v>43</v>
      </c>
      <c r="B89" s="2" t="s">
        <v>44</v>
      </c>
      <c r="C89" s="3">
        <v>1</v>
      </c>
      <c r="D89" s="4">
        <v>4100</v>
      </c>
    </row>
    <row r="90" spans="1:4" outlineLevel="1" collapsed="1" x14ac:dyDescent="0.25">
      <c r="A90" s="47" t="s">
        <v>220</v>
      </c>
      <c r="B90" s="2"/>
      <c r="C90" s="3"/>
      <c r="D90" s="4">
        <f>SUBTOTAL(9,D89:D89)</f>
        <v>4100</v>
      </c>
    </row>
    <row r="91" spans="1:4" hidden="1" outlineLevel="2" x14ac:dyDescent="0.25">
      <c r="A91" s="2" t="s">
        <v>107</v>
      </c>
      <c r="B91" s="2" t="s">
        <v>108</v>
      </c>
      <c r="C91" s="11">
        <v>8</v>
      </c>
      <c r="D91" s="4">
        <v>71975000</v>
      </c>
    </row>
    <row r="92" spans="1:4" outlineLevel="1" collapsed="1" x14ac:dyDescent="0.25">
      <c r="A92" s="47" t="s">
        <v>221</v>
      </c>
      <c r="B92" s="2"/>
      <c r="C92" s="11"/>
      <c r="D92" s="4">
        <f>SUBTOTAL(9,D91:D91)</f>
        <v>71975000</v>
      </c>
    </row>
    <row r="93" spans="1:4" hidden="1" outlineLevel="2" x14ac:dyDescent="0.25">
      <c r="A93" s="2" t="s">
        <v>109</v>
      </c>
      <c r="B93" s="2" t="s">
        <v>44</v>
      </c>
      <c r="C93" s="11">
        <v>5</v>
      </c>
      <c r="D93" s="4">
        <v>8569000</v>
      </c>
    </row>
    <row r="94" spans="1:4" hidden="1" outlineLevel="2" x14ac:dyDescent="0.25">
      <c r="A94" s="2" t="s">
        <v>109</v>
      </c>
      <c r="B94" s="2" t="s">
        <v>44</v>
      </c>
      <c r="C94" s="11">
        <v>1</v>
      </c>
      <c r="D94" s="4">
        <v>21000</v>
      </c>
    </row>
    <row r="95" spans="1:4" outlineLevel="1" collapsed="1" x14ac:dyDescent="0.25">
      <c r="A95" s="47" t="s">
        <v>222</v>
      </c>
      <c r="B95" s="2"/>
      <c r="C95" s="11"/>
      <c r="D95" s="4">
        <f>SUBTOTAL(9,D93:D94)</f>
        <v>8590000</v>
      </c>
    </row>
    <row r="96" spans="1:4" hidden="1" outlineLevel="2" x14ac:dyDescent="0.25">
      <c r="A96" s="2" t="s">
        <v>45</v>
      </c>
      <c r="B96" s="2" t="s">
        <v>44</v>
      </c>
      <c r="C96" s="3">
        <v>1</v>
      </c>
      <c r="D96" s="4">
        <v>101000</v>
      </c>
    </row>
    <row r="97" spans="1:4" outlineLevel="1" collapsed="1" x14ac:dyDescent="0.25">
      <c r="A97" s="47" t="s">
        <v>223</v>
      </c>
      <c r="B97" s="2"/>
      <c r="C97" s="3"/>
      <c r="D97" s="4">
        <f>SUBTOTAL(9,D96:D96)</f>
        <v>101000</v>
      </c>
    </row>
    <row r="98" spans="1:4" hidden="1" outlineLevel="2" x14ac:dyDescent="0.25">
      <c r="A98" s="2" t="s">
        <v>46</v>
      </c>
      <c r="B98" s="2" t="s">
        <v>47</v>
      </c>
      <c r="C98" s="3">
        <v>1</v>
      </c>
      <c r="D98" s="4">
        <v>159600</v>
      </c>
    </row>
    <row r="99" spans="1:4" outlineLevel="1" collapsed="1" x14ac:dyDescent="0.25">
      <c r="A99" s="47" t="s">
        <v>224</v>
      </c>
      <c r="B99" s="2"/>
      <c r="C99" s="3"/>
      <c r="D99" s="4">
        <f>SUBTOTAL(9,D98:D98)</f>
        <v>159600</v>
      </c>
    </row>
    <row r="100" spans="1:4" hidden="1" outlineLevel="2" x14ac:dyDescent="0.25">
      <c r="A100" s="2" t="s">
        <v>48</v>
      </c>
      <c r="B100" s="2" t="s">
        <v>49</v>
      </c>
      <c r="C100" s="3">
        <v>1</v>
      </c>
      <c r="D100" s="4">
        <v>511500</v>
      </c>
    </row>
    <row r="101" spans="1:4" outlineLevel="1" collapsed="1" x14ac:dyDescent="0.25">
      <c r="A101" s="47" t="s">
        <v>225</v>
      </c>
      <c r="B101" s="2"/>
      <c r="C101" s="3"/>
      <c r="D101" s="4">
        <f>SUBTOTAL(9,D100:D100)</f>
        <v>511500</v>
      </c>
    </row>
    <row r="102" spans="1:4" hidden="1" outlineLevel="2" x14ac:dyDescent="0.25">
      <c r="A102" s="2" t="s">
        <v>50</v>
      </c>
      <c r="B102" s="2" t="s">
        <v>51</v>
      </c>
      <c r="C102" s="3">
        <v>1</v>
      </c>
      <c r="D102" s="4">
        <v>41000</v>
      </c>
    </row>
    <row r="103" spans="1:4" outlineLevel="1" collapsed="1" x14ac:dyDescent="0.25">
      <c r="A103" s="47" t="s">
        <v>226</v>
      </c>
      <c r="B103" s="2"/>
      <c r="C103" s="3"/>
      <c r="D103" s="4">
        <f>SUBTOTAL(9,D102:D102)</f>
        <v>41000</v>
      </c>
    </row>
    <row r="104" spans="1:4" hidden="1" outlineLevel="2" x14ac:dyDescent="0.25">
      <c r="A104" s="2" t="s">
        <v>79</v>
      </c>
      <c r="B104" s="2" t="s">
        <v>80</v>
      </c>
      <c r="C104" s="11">
        <v>1</v>
      </c>
      <c r="D104" s="4">
        <v>3000</v>
      </c>
    </row>
    <row r="105" spans="1:4" outlineLevel="1" collapsed="1" x14ac:dyDescent="0.25">
      <c r="A105" s="47" t="s">
        <v>227</v>
      </c>
      <c r="B105" s="2"/>
      <c r="C105" s="11"/>
      <c r="D105" s="4">
        <f>SUBTOTAL(9,D104:D104)</f>
        <v>3000</v>
      </c>
    </row>
    <row r="106" spans="1:4" hidden="1" outlineLevel="2" x14ac:dyDescent="0.25">
      <c r="A106" s="2" t="s">
        <v>52</v>
      </c>
      <c r="B106" s="2" t="s">
        <v>53</v>
      </c>
      <c r="C106" s="3">
        <v>1</v>
      </c>
      <c r="D106" s="4">
        <v>4100</v>
      </c>
    </row>
    <row r="107" spans="1:4" outlineLevel="1" collapsed="1" x14ac:dyDescent="0.25">
      <c r="A107" s="47" t="s">
        <v>228</v>
      </c>
      <c r="B107" s="2"/>
      <c r="C107" s="3"/>
      <c r="D107" s="4">
        <f>SUBTOTAL(9,D106:D106)</f>
        <v>4100</v>
      </c>
    </row>
    <row r="108" spans="1:4" hidden="1" outlineLevel="2" x14ac:dyDescent="0.25">
      <c r="A108" s="2" t="s">
        <v>54</v>
      </c>
      <c r="B108" s="2" t="s">
        <v>55</v>
      </c>
      <c r="C108" s="3">
        <v>1</v>
      </c>
      <c r="D108" s="4">
        <v>15021000</v>
      </c>
    </row>
    <row r="109" spans="1:4" outlineLevel="1" collapsed="1" x14ac:dyDescent="0.25">
      <c r="A109" s="47" t="s">
        <v>229</v>
      </c>
      <c r="B109" s="2"/>
      <c r="C109" s="3"/>
      <c r="D109" s="4">
        <f>SUBTOTAL(9,D108:D108)</f>
        <v>15021000</v>
      </c>
    </row>
    <row r="110" spans="1:4" hidden="1" outlineLevel="2" x14ac:dyDescent="0.25">
      <c r="A110" s="2" t="s">
        <v>56</v>
      </c>
      <c r="B110" s="2" t="s">
        <v>57</v>
      </c>
      <c r="C110" s="3">
        <v>2</v>
      </c>
      <c r="D110" s="4">
        <v>5288500</v>
      </c>
    </row>
    <row r="111" spans="1:4" hidden="1" outlineLevel="2" x14ac:dyDescent="0.25">
      <c r="A111" s="2" t="s">
        <v>56</v>
      </c>
      <c r="B111" s="2" t="s">
        <v>57</v>
      </c>
      <c r="C111" s="11">
        <v>7</v>
      </c>
      <c r="D111" s="4">
        <v>43610050</v>
      </c>
    </row>
    <row r="112" spans="1:4" hidden="1" outlineLevel="2" x14ac:dyDescent="0.25">
      <c r="A112" s="2" t="s">
        <v>56</v>
      </c>
      <c r="B112" s="2" t="s">
        <v>57</v>
      </c>
      <c r="C112" s="11">
        <v>7</v>
      </c>
      <c r="D112" s="4">
        <v>8428300</v>
      </c>
    </row>
    <row r="113" spans="1:4" hidden="1" outlineLevel="2" x14ac:dyDescent="0.25">
      <c r="A113" s="2" t="s">
        <v>56</v>
      </c>
      <c r="B113" s="2" t="s">
        <v>57</v>
      </c>
      <c r="C113" s="11">
        <v>2</v>
      </c>
      <c r="D113" s="4">
        <v>3159500</v>
      </c>
    </row>
    <row r="114" spans="1:4" outlineLevel="1" collapsed="1" x14ac:dyDescent="0.25">
      <c r="A114" s="47" t="s">
        <v>230</v>
      </c>
      <c r="B114" s="2"/>
      <c r="C114" s="11"/>
      <c r="D114" s="4">
        <f>SUBTOTAL(9,D110:D113)</f>
        <v>60486350</v>
      </c>
    </row>
    <row r="115" spans="1:4" hidden="1" outlineLevel="2" x14ac:dyDescent="0.25">
      <c r="A115" s="2" t="s">
        <v>81</v>
      </c>
      <c r="B115" s="2" t="s">
        <v>82</v>
      </c>
      <c r="C115" s="11">
        <v>1</v>
      </c>
      <c r="D115" s="4">
        <v>311500</v>
      </c>
    </row>
    <row r="116" spans="1:4" outlineLevel="1" collapsed="1" x14ac:dyDescent="0.25">
      <c r="A116" s="47" t="s">
        <v>231</v>
      </c>
      <c r="B116" s="2"/>
      <c r="C116" s="11"/>
      <c r="D116" s="4">
        <f>SUBTOTAL(9,D115:D115)</f>
        <v>311500</v>
      </c>
    </row>
    <row r="117" spans="1:4" hidden="1" outlineLevel="2" x14ac:dyDescent="0.25">
      <c r="A117" s="2" t="s">
        <v>128</v>
      </c>
      <c r="B117" s="2" t="s">
        <v>129</v>
      </c>
      <c r="C117" s="11">
        <v>1</v>
      </c>
      <c r="D117" s="4">
        <v>2510500</v>
      </c>
    </row>
    <row r="118" spans="1:4" outlineLevel="1" collapsed="1" x14ac:dyDescent="0.25">
      <c r="A118" s="47" t="s">
        <v>232</v>
      </c>
      <c r="B118" s="2"/>
      <c r="C118" s="11"/>
      <c r="D118" s="4">
        <f>SUBTOTAL(9,D117:D117)</f>
        <v>2510500</v>
      </c>
    </row>
    <row r="119" spans="1:4" hidden="1" outlineLevel="2" x14ac:dyDescent="0.25">
      <c r="A119" s="2" t="s">
        <v>130</v>
      </c>
      <c r="B119" s="2" t="s">
        <v>131</v>
      </c>
      <c r="C119" s="11">
        <v>5</v>
      </c>
      <c r="D119" s="4">
        <v>5217500</v>
      </c>
    </row>
    <row r="120" spans="1:4" outlineLevel="1" collapsed="1" x14ac:dyDescent="0.25">
      <c r="A120" s="47" t="s">
        <v>233</v>
      </c>
      <c r="B120" s="2"/>
      <c r="C120" s="11"/>
      <c r="D120" s="4">
        <f>SUBTOTAL(9,D119:D119)</f>
        <v>5217500</v>
      </c>
    </row>
    <row r="121" spans="1:4" hidden="1" outlineLevel="2" x14ac:dyDescent="0.25">
      <c r="A121" s="2" t="s">
        <v>132</v>
      </c>
      <c r="B121" s="2" t="s">
        <v>133</v>
      </c>
      <c r="C121" s="11">
        <v>1</v>
      </c>
      <c r="D121" s="4">
        <v>2583500</v>
      </c>
    </row>
    <row r="122" spans="1:4" outlineLevel="1" collapsed="1" x14ac:dyDescent="0.25">
      <c r="A122" s="47" t="s">
        <v>234</v>
      </c>
      <c r="B122" s="2"/>
      <c r="C122" s="11"/>
      <c r="D122" s="4">
        <f>SUBTOTAL(9,D121:D121)</f>
        <v>2583500</v>
      </c>
    </row>
    <row r="123" spans="1:4" hidden="1" outlineLevel="2" x14ac:dyDescent="0.25">
      <c r="A123" s="2" t="s">
        <v>134</v>
      </c>
      <c r="B123" s="2" t="s">
        <v>135</v>
      </c>
      <c r="C123" s="11">
        <v>2</v>
      </c>
      <c r="D123" s="4">
        <v>2172000</v>
      </c>
    </row>
    <row r="124" spans="1:4" outlineLevel="1" collapsed="1" x14ac:dyDescent="0.25">
      <c r="A124" s="47" t="s">
        <v>235</v>
      </c>
      <c r="B124" s="2"/>
      <c r="C124" s="11"/>
      <c r="D124" s="4">
        <f>SUBTOTAL(9,D123:D123)</f>
        <v>2172000</v>
      </c>
    </row>
    <row r="125" spans="1:4" hidden="1" outlineLevel="2" x14ac:dyDescent="0.25">
      <c r="A125" s="2" t="s">
        <v>110</v>
      </c>
      <c r="B125" s="2" t="s">
        <v>111</v>
      </c>
      <c r="C125" s="11">
        <v>2</v>
      </c>
      <c r="D125" s="4">
        <v>351000</v>
      </c>
    </row>
    <row r="126" spans="1:4" outlineLevel="1" collapsed="1" x14ac:dyDescent="0.25">
      <c r="A126" s="47" t="s">
        <v>236</v>
      </c>
      <c r="B126" s="2"/>
      <c r="C126" s="11"/>
      <c r="D126" s="4">
        <f>SUBTOTAL(9,D125:D125)</f>
        <v>351000</v>
      </c>
    </row>
    <row r="127" spans="1:4" hidden="1" outlineLevel="2" x14ac:dyDescent="0.25">
      <c r="A127" s="2" t="s">
        <v>58</v>
      </c>
      <c r="B127" s="2" t="s">
        <v>59</v>
      </c>
      <c r="C127" s="3">
        <v>1</v>
      </c>
      <c r="D127" s="4">
        <v>121000</v>
      </c>
    </row>
    <row r="128" spans="1:4" outlineLevel="1" collapsed="1" x14ac:dyDescent="0.25">
      <c r="A128" s="47" t="s">
        <v>237</v>
      </c>
      <c r="B128" s="2"/>
      <c r="C128" s="3"/>
      <c r="D128" s="4">
        <f>SUBTOTAL(9,D127:D127)</f>
        <v>121000</v>
      </c>
    </row>
    <row r="129" spans="1:4" hidden="1" outlineLevel="2" x14ac:dyDescent="0.25">
      <c r="A129" s="2" t="s">
        <v>83</v>
      </c>
      <c r="B129" s="2" t="s">
        <v>84</v>
      </c>
      <c r="C129" s="11">
        <v>1</v>
      </c>
      <c r="D129" s="4">
        <v>1300</v>
      </c>
    </row>
    <row r="130" spans="1:4" outlineLevel="1" collapsed="1" x14ac:dyDescent="0.25">
      <c r="A130" s="47" t="s">
        <v>238</v>
      </c>
      <c r="B130" s="2"/>
      <c r="C130" s="11"/>
      <c r="D130" s="4">
        <f>SUBTOTAL(9,D129:D129)</f>
        <v>1300</v>
      </c>
    </row>
    <row r="131" spans="1:4" hidden="1" outlineLevel="2" x14ac:dyDescent="0.25">
      <c r="A131" s="2" t="s">
        <v>112</v>
      </c>
      <c r="B131" s="2" t="s">
        <v>113</v>
      </c>
      <c r="C131" s="11">
        <v>1</v>
      </c>
      <c r="D131" s="4">
        <v>300</v>
      </c>
    </row>
    <row r="132" spans="1:4" outlineLevel="1" collapsed="1" x14ac:dyDescent="0.25">
      <c r="A132" s="47" t="s">
        <v>239</v>
      </c>
      <c r="B132" s="2"/>
      <c r="C132" s="11"/>
      <c r="D132" s="4">
        <f>SUBTOTAL(9,D131:D131)</f>
        <v>300</v>
      </c>
    </row>
    <row r="133" spans="1:4" hidden="1" outlineLevel="2" x14ac:dyDescent="0.25">
      <c r="A133" s="2" t="s">
        <v>136</v>
      </c>
      <c r="B133" s="2" t="s">
        <v>137</v>
      </c>
      <c r="C133" s="11">
        <v>5</v>
      </c>
      <c r="D133" s="4">
        <v>76760000</v>
      </c>
    </row>
    <row r="134" spans="1:4" outlineLevel="1" collapsed="1" x14ac:dyDescent="0.25">
      <c r="A134" s="47" t="s">
        <v>240</v>
      </c>
      <c r="B134" s="2"/>
      <c r="C134" s="11"/>
      <c r="D134" s="4">
        <f>SUBTOTAL(9,D133:D133)</f>
        <v>76760000</v>
      </c>
    </row>
    <row r="135" spans="1:4" hidden="1" outlineLevel="2" x14ac:dyDescent="0.25">
      <c r="A135" s="2" t="s">
        <v>138</v>
      </c>
      <c r="B135" s="2" t="s">
        <v>139</v>
      </c>
      <c r="C135" s="11">
        <v>1</v>
      </c>
      <c r="D135" s="4">
        <v>25110000</v>
      </c>
    </row>
    <row r="136" spans="1:4" outlineLevel="1" collapsed="1" x14ac:dyDescent="0.25">
      <c r="A136" s="47" t="s">
        <v>241</v>
      </c>
      <c r="B136" s="2"/>
      <c r="C136" s="11"/>
      <c r="D136" s="4">
        <f>SUBTOTAL(9,D135:D135)</f>
        <v>25110000</v>
      </c>
    </row>
    <row r="137" spans="1:4" hidden="1" outlineLevel="2" x14ac:dyDescent="0.25">
      <c r="A137" s="2" t="s">
        <v>85</v>
      </c>
      <c r="B137" s="2" t="s">
        <v>86</v>
      </c>
      <c r="C137" s="11">
        <v>1</v>
      </c>
      <c r="D137" s="4">
        <v>500500</v>
      </c>
    </row>
    <row r="138" spans="1:4" hidden="1" outlineLevel="2" x14ac:dyDescent="0.25">
      <c r="A138" s="2" t="s">
        <v>85</v>
      </c>
      <c r="B138" s="2" t="s">
        <v>86</v>
      </c>
      <c r="C138" s="11">
        <v>2</v>
      </c>
      <c r="D138" s="4">
        <v>10020000</v>
      </c>
    </row>
    <row r="139" spans="1:4" outlineLevel="1" collapsed="1" x14ac:dyDescent="0.25">
      <c r="A139" s="47" t="s">
        <v>242</v>
      </c>
      <c r="B139" s="2"/>
      <c r="C139" s="11"/>
      <c r="D139" s="4">
        <f>SUBTOTAL(9,D137:D138)</f>
        <v>10520500</v>
      </c>
    </row>
    <row r="140" spans="1:4" hidden="1" outlineLevel="2" x14ac:dyDescent="0.25">
      <c r="A140" s="2" t="s">
        <v>114</v>
      </c>
      <c r="B140" s="2" t="s">
        <v>115</v>
      </c>
      <c r="C140" s="11">
        <v>3</v>
      </c>
      <c r="D140" s="4">
        <v>537000</v>
      </c>
    </row>
    <row r="141" spans="1:4" outlineLevel="1" collapsed="1" x14ac:dyDescent="0.25">
      <c r="A141" s="47" t="s">
        <v>243</v>
      </c>
      <c r="B141" s="2"/>
      <c r="C141" s="11"/>
      <c r="D141" s="4">
        <f>SUBTOTAL(9,D140:D140)</f>
        <v>537000</v>
      </c>
    </row>
    <row r="142" spans="1:4" hidden="1" outlineLevel="2" x14ac:dyDescent="0.25">
      <c r="A142" s="2" t="s">
        <v>87</v>
      </c>
      <c r="B142" s="2" t="s">
        <v>88</v>
      </c>
      <c r="C142" s="11">
        <v>1</v>
      </c>
      <c r="D142" s="4">
        <v>2000</v>
      </c>
    </row>
    <row r="143" spans="1:4" outlineLevel="1" collapsed="1" x14ac:dyDescent="0.25">
      <c r="A143" s="47" t="s">
        <v>244</v>
      </c>
      <c r="B143" s="2"/>
      <c r="C143" s="11"/>
      <c r="D143" s="4">
        <f>SUBTOTAL(9,D142:D142)</f>
        <v>2000</v>
      </c>
    </row>
    <row r="144" spans="1:4" hidden="1" outlineLevel="2" x14ac:dyDescent="0.25">
      <c r="A144" s="2" t="s">
        <v>116</v>
      </c>
      <c r="B144" s="2" t="s">
        <v>117</v>
      </c>
      <c r="C144" s="11">
        <v>1</v>
      </c>
      <c r="D144" s="4">
        <v>9000</v>
      </c>
    </row>
    <row r="145" spans="1:4" outlineLevel="1" collapsed="1" x14ac:dyDescent="0.25">
      <c r="A145" s="47" t="s">
        <v>245</v>
      </c>
      <c r="B145" s="2"/>
      <c r="C145" s="11"/>
      <c r="D145" s="4">
        <f>SUBTOTAL(9,D144:D144)</f>
        <v>9000</v>
      </c>
    </row>
    <row r="146" spans="1:4" hidden="1" outlineLevel="2" x14ac:dyDescent="0.25">
      <c r="A146" s="2" t="s">
        <v>60</v>
      </c>
      <c r="B146" s="2" t="s">
        <v>61</v>
      </c>
      <c r="C146" s="3">
        <v>1</v>
      </c>
      <c r="D146" s="4">
        <v>4000</v>
      </c>
    </row>
    <row r="147" spans="1:4" outlineLevel="1" collapsed="1" x14ac:dyDescent="0.25">
      <c r="A147" s="47" t="s">
        <v>246</v>
      </c>
      <c r="B147" s="2"/>
      <c r="C147" s="3"/>
      <c r="D147" s="4">
        <f>SUBTOTAL(9,D146:D146)</f>
        <v>4000</v>
      </c>
    </row>
    <row r="148" spans="1:4" hidden="1" outlineLevel="2" x14ac:dyDescent="0.25">
      <c r="A148" s="2" t="s">
        <v>62</v>
      </c>
      <c r="B148" s="2" t="s">
        <v>63</v>
      </c>
      <c r="C148" s="3">
        <v>1</v>
      </c>
      <c r="D148" s="4">
        <v>100000</v>
      </c>
    </row>
    <row r="149" spans="1:4" hidden="1" outlineLevel="2" x14ac:dyDescent="0.25">
      <c r="A149" s="2" t="s">
        <v>62</v>
      </c>
      <c r="B149" s="2" t="s">
        <v>63</v>
      </c>
      <c r="C149" s="11">
        <v>1</v>
      </c>
      <c r="D149" s="4">
        <v>400847</v>
      </c>
    </row>
    <row r="150" spans="1:4" outlineLevel="1" collapsed="1" x14ac:dyDescent="0.25">
      <c r="A150" s="47" t="s">
        <v>247</v>
      </c>
      <c r="B150" s="2"/>
      <c r="C150" s="11"/>
      <c r="D150" s="4">
        <f>SUBTOTAL(9,D148:D149)</f>
        <v>500847</v>
      </c>
    </row>
    <row r="151" spans="1:4" hidden="1" outlineLevel="2" x14ac:dyDescent="0.25">
      <c r="A151" s="2" t="s">
        <v>118</v>
      </c>
      <c r="B151" s="2" t="s">
        <v>119</v>
      </c>
      <c r="C151" s="11">
        <v>5</v>
      </c>
      <c r="D151" s="4">
        <v>288000</v>
      </c>
    </row>
    <row r="152" spans="1:4" outlineLevel="1" collapsed="1" x14ac:dyDescent="0.25">
      <c r="A152" s="47" t="s">
        <v>248</v>
      </c>
      <c r="B152" s="2"/>
      <c r="C152" s="11"/>
      <c r="D152" s="4">
        <f>SUBTOTAL(9,D151:D151)</f>
        <v>288000</v>
      </c>
    </row>
    <row r="153" spans="1:4" x14ac:dyDescent="0.25">
      <c r="A153" s="47" t="s">
        <v>159</v>
      </c>
      <c r="B153" s="2"/>
      <c r="C153" s="11"/>
      <c r="D153" s="4">
        <f>SUBTOTAL(9,D2:D151)</f>
        <v>370217734.69999999</v>
      </c>
    </row>
  </sheetData>
  <autoFilter ref="A1:D1" xr:uid="{7C3FCB7A-1760-4DFB-90F5-6B4B2E3C793E}"/>
  <sortState ref="A2:D151">
    <sortCondition ref="A2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7"/>
  <sheetViews>
    <sheetView showGridLines="0" topLeftCell="E1" workbookViewId="0">
      <selection activeCell="M14" sqref="M14"/>
    </sheetView>
  </sheetViews>
  <sheetFormatPr defaultRowHeight="15" x14ac:dyDescent="0.2"/>
  <cols>
    <col min="1" max="1" width="9.140625" style="63"/>
    <col min="2" max="2" width="21" style="63" customWidth="1"/>
    <col min="3" max="3" width="7.5703125" style="63" hidden="1" customWidth="1"/>
    <col min="4" max="4" width="30.5703125" style="63" bestFit="1" customWidth="1"/>
    <col min="5" max="8" width="9.140625" style="63"/>
    <col min="9" max="9" width="64.85546875" style="63" bestFit="1" customWidth="1"/>
    <col min="10" max="10" width="30.5703125" style="63" bestFit="1" customWidth="1"/>
    <col min="11" max="11" width="9.140625" style="63"/>
    <col min="12" max="12" width="18.85546875" style="63" bestFit="1" customWidth="1"/>
    <col min="13" max="16384" width="9.140625" style="63"/>
  </cols>
  <sheetData>
    <row r="1" spans="2:13" ht="15.75" x14ac:dyDescent="0.25">
      <c r="B1" s="64"/>
      <c r="C1" s="64"/>
      <c r="D1" s="64"/>
    </row>
    <row r="2" spans="2:13" s="64" customFormat="1" ht="15.75" x14ac:dyDescent="0.25">
      <c r="B2" s="63" t="s">
        <v>261</v>
      </c>
      <c r="I2" s="63" t="s">
        <v>252</v>
      </c>
    </row>
    <row r="3" spans="2:13" ht="7.5" customHeight="1" x14ac:dyDescent="0.25">
      <c r="B3" s="64"/>
      <c r="C3" s="64"/>
      <c r="D3" s="64"/>
      <c r="I3" s="64"/>
      <c r="J3" s="64"/>
    </row>
    <row r="4" spans="2:13" ht="15.75" x14ac:dyDescent="0.25">
      <c r="B4" s="65"/>
      <c r="C4" s="66" t="s">
        <v>1</v>
      </c>
      <c r="D4" s="67" t="s">
        <v>260</v>
      </c>
      <c r="E4" s="67" t="s">
        <v>148</v>
      </c>
      <c r="I4" s="68"/>
      <c r="J4" s="67" t="s">
        <v>260</v>
      </c>
    </row>
    <row r="5" spans="2:13" x14ac:dyDescent="0.2">
      <c r="B5" s="63" t="s">
        <v>171</v>
      </c>
      <c r="C5" s="63">
        <v>0</v>
      </c>
      <c r="D5" s="69">
        <v>0</v>
      </c>
      <c r="E5" s="70">
        <f t="shared" ref="E5:E12" si="0">D5/$D$14</f>
        <v>0</v>
      </c>
      <c r="I5" s="63" t="s">
        <v>255</v>
      </c>
      <c r="J5" s="71">
        <v>5739500</v>
      </c>
    </row>
    <row r="6" spans="2:13" x14ac:dyDescent="0.2">
      <c r="B6" s="63" t="s">
        <v>172</v>
      </c>
      <c r="C6" s="63">
        <v>0</v>
      </c>
      <c r="D6" s="69">
        <v>0</v>
      </c>
      <c r="E6" s="70">
        <f t="shared" si="0"/>
        <v>0</v>
      </c>
      <c r="I6" s="63" t="s">
        <v>256</v>
      </c>
      <c r="J6" s="69">
        <v>12918828.199999999</v>
      </c>
    </row>
    <row r="7" spans="2:13" x14ac:dyDescent="0.2">
      <c r="B7" s="63" t="s">
        <v>176</v>
      </c>
      <c r="C7" s="63">
        <v>0</v>
      </c>
      <c r="D7" s="69">
        <v>0</v>
      </c>
      <c r="E7" s="70">
        <f t="shared" si="0"/>
        <v>0</v>
      </c>
      <c r="I7" s="63" t="s">
        <v>258</v>
      </c>
      <c r="J7" s="69">
        <v>15021000</v>
      </c>
    </row>
    <row r="8" spans="2:13" x14ac:dyDescent="0.2">
      <c r="B8" s="63" t="s">
        <v>173</v>
      </c>
      <c r="C8" s="63">
        <v>1</v>
      </c>
      <c r="D8" s="69">
        <v>50500</v>
      </c>
      <c r="E8" s="70">
        <f t="shared" si="0"/>
        <v>2.5295689833848594E-4</v>
      </c>
      <c r="F8" s="72"/>
      <c r="I8" s="63" t="s">
        <v>265</v>
      </c>
      <c r="J8" s="69">
        <v>17854000</v>
      </c>
    </row>
    <row r="9" spans="2:13" x14ac:dyDescent="0.2">
      <c r="B9" s="63" t="s">
        <v>175</v>
      </c>
      <c r="C9" s="63">
        <v>2</v>
      </c>
      <c r="D9" s="69">
        <v>804000</v>
      </c>
      <c r="E9" s="70">
        <f t="shared" si="0"/>
        <v>4.0272741834483702E-3</v>
      </c>
      <c r="I9" s="63" t="s">
        <v>254</v>
      </c>
      <c r="J9" s="69">
        <v>20000000</v>
      </c>
    </row>
    <row r="10" spans="2:13" x14ac:dyDescent="0.2">
      <c r="B10" s="63" t="s">
        <v>178</v>
      </c>
      <c r="C10" s="63">
        <v>1</v>
      </c>
      <c r="D10" s="69">
        <v>1365000</v>
      </c>
      <c r="E10" s="70">
        <f t="shared" si="0"/>
        <v>6.837349826376897E-3</v>
      </c>
      <c r="I10" s="63" t="s">
        <v>257</v>
      </c>
      <c r="J10" s="69">
        <v>25020000</v>
      </c>
    </row>
    <row r="11" spans="2:13" x14ac:dyDescent="0.2">
      <c r="B11" s="63" t="s">
        <v>177</v>
      </c>
      <c r="C11" s="63">
        <v>2</v>
      </c>
      <c r="D11" s="69">
        <v>2767000</v>
      </c>
      <c r="E11" s="70">
        <f t="shared" si="0"/>
        <v>1.3860034409952288E-2</v>
      </c>
      <c r="I11" s="63" t="s">
        <v>259</v>
      </c>
      <c r="J11" s="69">
        <v>60486350</v>
      </c>
    </row>
    <row r="12" spans="2:13" x14ac:dyDescent="0.2">
      <c r="B12" s="63" t="s">
        <v>174</v>
      </c>
      <c r="C12" s="63">
        <v>5</v>
      </c>
      <c r="D12" s="69">
        <v>28473254</v>
      </c>
      <c r="E12" s="70">
        <f t="shared" si="0"/>
        <v>0.14262388153354233</v>
      </c>
      <c r="I12" s="63" t="s">
        <v>253</v>
      </c>
      <c r="J12" s="69">
        <v>80670100</v>
      </c>
    </row>
    <row r="13" spans="2:13" ht="15.75" x14ac:dyDescent="0.25">
      <c r="B13" s="73" t="s">
        <v>179</v>
      </c>
      <c r="C13" s="73">
        <v>14</v>
      </c>
      <c r="D13" s="74">
        <v>166179000</v>
      </c>
      <c r="E13" s="75">
        <f>D13/$D$14</f>
        <v>0.83239850314834163</v>
      </c>
      <c r="I13" s="63" t="s">
        <v>264</v>
      </c>
      <c r="J13" s="69">
        <v>112390500</v>
      </c>
    </row>
    <row r="14" spans="2:13" ht="15.75" x14ac:dyDescent="0.25">
      <c r="B14" s="76" t="s">
        <v>64</v>
      </c>
      <c r="D14" s="77">
        <f>SUM(D5:D13)</f>
        <v>199638754</v>
      </c>
      <c r="E14" s="78">
        <f>SUM(E5:E13)</f>
        <v>1</v>
      </c>
      <c r="I14" s="76" t="s">
        <v>64</v>
      </c>
      <c r="J14" s="77">
        <f>SUM(J6:J13)</f>
        <v>344360778.19999999</v>
      </c>
      <c r="L14" s="79">
        <f>Pará!D9</f>
        <v>370217734.69999999</v>
      </c>
      <c r="M14" s="72">
        <f>J14/L14</f>
        <v>0.93015743418949726</v>
      </c>
    </row>
    <row r="15" spans="2:13" x14ac:dyDescent="0.2">
      <c r="D15" s="79"/>
    </row>
    <row r="16" spans="2:13" x14ac:dyDescent="0.2">
      <c r="B16" s="63" t="s">
        <v>262</v>
      </c>
      <c r="I16" s="63" t="s">
        <v>262</v>
      </c>
    </row>
    <row r="17" spans="2:9" x14ac:dyDescent="0.2">
      <c r="B17" s="63" t="s">
        <v>263</v>
      </c>
      <c r="I17" s="63" t="s">
        <v>263</v>
      </c>
    </row>
  </sheetData>
  <sortState ref="B5:D13">
    <sortCondition ref="D5:D13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Pará (2)</vt:lpstr>
      <vt:lpstr>Pará</vt:lpstr>
      <vt:lpstr>2015</vt:lpstr>
      <vt:lpstr>2016</vt:lpstr>
      <vt:lpstr>2017</vt:lpstr>
      <vt:lpstr>2018</vt:lpstr>
      <vt:lpstr>CONSOLIDADO</vt:lpstr>
      <vt:lpstr>AmazoniaLegal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2018-09-22T16:08:39Z</dcterms:created>
  <dcterms:modified xsi:type="dcterms:W3CDTF">2018-10-21T07:16:38Z</dcterms:modified>
</cp:coreProperties>
</file>